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728\Desktop\OSGB İhale\25.02.21\"/>
    </mc:Choice>
  </mc:AlternateContent>
  <xr:revisionPtr revIDLastSave="0" documentId="13_ncr:1_{48BB7F31-EC6B-490A-A70E-DFB352370B7B}" xr6:coauthVersionLast="36" xr6:coauthVersionMax="36" xr10:uidLastSave="{00000000-0000-0000-0000-000000000000}"/>
  <bookViews>
    <workbookView xWindow="0" yWindow="0" windowWidth="21570" windowHeight="7875" tabRatio="901" firstSheet="3" activeTab="5" xr2:uid="{00000000-000D-0000-FFFF-FFFF00000000}"/>
  </bookViews>
  <sheets>
    <sheet name="Sayfa14" sheetId="34" state="hidden" r:id="rId1"/>
    <sheet name="Sayfa1" sheetId="11" state="hidden" r:id="rId2"/>
    <sheet name="Sayfa3" sheetId="10" state="hidden" r:id="rId3"/>
    <sheet name="TÜM İŞYERLERİ" sheetId="40" r:id="rId4"/>
    <sheet name="Sayfa4" sheetId="41" state="hidden" r:id="rId5"/>
    <sheet name="GENEL MÜDÜRLÜK" sheetId="57" r:id="rId6"/>
    <sheet name="İSTANBUL" sheetId="46" r:id="rId7"/>
    <sheet name="ANKARA" sheetId="47" r:id="rId8"/>
    <sheet name="İZMİR" sheetId="48" r:id="rId9"/>
    <sheet name="BURSA" sheetId="49" r:id="rId10"/>
    <sheet name="ADANA" sheetId="50" r:id="rId11"/>
    <sheet name="ANTALYA" sheetId="51" r:id="rId12"/>
    <sheet name="KAYSERİ" sheetId="52" r:id="rId13"/>
    <sheet name="SAMSUN" sheetId="53" r:id="rId14"/>
    <sheet name="TRABZON" sheetId="54" r:id="rId15"/>
    <sheet name="DİYARBAKIR" sheetId="55" r:id="rId16"/>
    <sheet name="ERZURUM" sheetId="56" r:id="rId17"/>
    <sheet name="Sayfa9" sheetId="45" state="hidden" r:id="rId18"/>
  </sheets>
  <definedNames>
    <definedName name="_xlnm._FilterDatabase" localSheetId="3" hidden="1">'TÜM İŞYERLERİ'!$A$1:$K$79</definedName>
  </definedNames>
  <calcPr calcId="191029"/>
  <pivotCaches>
    <pivotCache cacheId="0" r:id="rId19"/>
  </pivotCaches>
</workbook>
</file>

<file path=xl/calcChain.xml><?xml version="1.0" encoding="utf-8"?>
<calcChain xmlns="http://schemas.openxmlformats.org/spreadsheetml/2006/main">
  <c r="E472" i="40" l="1"/>
  <c r="E324" i="40"/>
  <c r="E311" i="40"/>
  <c r="E236" i="40"/>
  <c r="L3" i="55" l="1"/>
  <c r="K3" i="55"/>
  <c r="E32" i="56"/>
  <c r="J32" i="56" s="1"/>
  <c r="E31" i="56"/>
  <c r="J31" i="56" s="1"/>
  <c r="E30" i="56"/>
  <c r="J30" i="56" s="1"/>
  <c r="E29" i="56"/>
  <c r="J29" i="56" s="1"/>
  <c r="E28" i="56"/>
  <c r="J28" i="56" s="1"/>
  <c r="E27" i="56"/>
  <c r="J27" i="56" s="1"/>
  <c r="L3" i="56" s="1"/>
  <c r="E26" i="56"/>
  <c r="J25" i="56"/>
  <c r="E25" i="56"/>
  <c r="E24" i="56"/>
  <c r="E23" i="56"/>
  <c r="J23" i="56" s="1"/>
  <c r="E22" i="56"/>
  <c r="E21" i="56"/>
  <c r="E20" i="56"/>
  <c r="E19" i="56"/>
  <c r="J19" i="56" s="1"/>
  <c r="E18" i="56"/>
  <c r="E17" i="56"/>
  <c r="J17" i="56" s="1"/>
  <c r="E16" i="56"/>
  <c r="E15" i="56"/>
  <c r="J15" i="56" s="1"/>
  <c r="E14" i="56"/>
  <c r="E13" i="56"/>
  <c r="J13" i="56" s="1"/>
  <c r="E12" i="56"/>
  <c r="J11" i="56"/>
  <c r="E11" i="56"/>
  <c r="E10" i="56"/>
  <c r="E9" i="56"/>
  <c r="J9" i="56" s="1"/>
  <c r="E7" i="56"/>
  <c r="E6" i="56"/>
  <c r="J3" i="56" s="1"/>
  <c r="E5" i="56"/>
  <c r="E4" i="56"/>
  <c r="E3" i="56"/>
  <c r="E20" i="55"/>
  <c r="J20" i="55" s="1"/>
  <c r="J19" i="55"/>
  <c r="E19" i="55"/>
  <c r="E18" i="55"/>
  <c r="J18" i="55" s="1"/>
  <c r="E17" i="55"/>
  <c r="J17" i="55" s="1"/>
  <c r="E16" i="55"/>
  <c r="J16" i="55" s="1"/>
  <c r="J15" i="55"/>
  <c r="E15" i="55"/>
  <c r="E14" i="55"/>
  <c r="J13" i="55"/>
  <c r="E13" i="55"/>
  <c r="E12" i="55"/>
  <c r="E11" i="55"/>
  <c r="J11" i="55" s="1"/>
  <c r="E10" i="55"/>
  <c r="J9" i="55" s="1"/>
  <c r="E9" i="55"/>
  <c r="E8" i="55"/>
  <c r="E7" i="55"/>
  <c r="J7" i="55" s="1"/>
  <c r="E6" i="55"/>
  <c r="E5" i="55"/>
  <c r="J5" i="55" s="1"/>
  <c r="E4" i="55"/>
  <c r="E3" i="55"/>
  <c r="J3" i="55" s="1"/>
  <c r="E26" i="54"/>
  <c r="J26" i="54" s="1"/>
  <c r="E25" i="54"/>
  <c r="J25" i="54" s="1"/>
  <c r="E24" i="54"/>
  <c r="J24" i="54" s="1"/>
  <c r="E23" i="54"/>
  <c r="J23" i="54" s="1"/>
  <c r="E22" i="54"/>
  <c r="J22" i="54" s="1"/>
  <c r="E21" i="54"/>
  <c r="J21" i="54" s="1"/>
  <c r="L3" i="54" s="1"/>
  <c r="E20" i="54"/>
  <c r="E19" i="54"/>
  <c r="J19" i="54" s="1"/>
  <c r="E18" i="54"/>
  <c r="E17" i="54"/>
  <c r="J17" i="54" s="1"/>
  <c r="E16" i="54"/>
  <c r="E15" i="54"/>
  <c r="J15" i="54" s="1"/>
  <c r="E14" i="54"/>
  <c r="E13" i="54"/>
  <c r="E12" i="54"/>
  <c r="E11" i="54"/>
  <c r="E10" i="54"/>
  <c r="E9" i="54"/>
  <c r="E8" i="54"/>
  <c r="E7" i="54"/>
  <c r="E6" i="54"/>
  <c r="E5" i="54"/>
  <c r="E4" i="54"/>
  <c r="E3" i="54"/>
  <c r="E37" i="53"/>
  <c r="J37" i="53" s="1"/>
  <c r="E36" i="53"/>
  <c r="J36" i="53" s="1"/>
  <c r="L4" i="53" s="1"/>
  <c r="E35" i="53"/>
  <c r="J35" i="53" s="1"/>
  <c r="E34" i="53"/>
  <c r="J34" i="53" s="1"/>
  <c r="E33" i="53"/>
  <c r="J33" i="53" s="1"/>
  <c r="E32" i="53"/>
  <c r="E31" i="53"/>
  <c r="J31" i="53" s="1"/>
  <c r="E30" i="53"/>
  <c r="E29" i="53"/>
  <c r="E28" i="53"/>
  <c r="E27" i="53"/>
  <c r="E26" i="53"/>
  <c r="E25" i="53"/>
  <c r="E24" i="53"/>
  <c r="E23" i="53"/>
  <c r="E22" i="53"/>
  <c r="J22" i="53" s="1"/>
  <c r="E21" i="53"/>
  <c r="E20" i="53"/>
  <c r="E19" i="53"/>
  <c r="J18" i="53" s="1"/>
  <c r="E18" i="53"/>
  <c r="E17" i="53"/>
  <c r="E16" i="53"/>
  <c r="E15" i="53"/>
  <c r="E14" i="53"/>
  <c r="E13" i="53"/>
  <c r="E12" i="53"/>
  <c r="E11" i="53"/>
  <c r="E10" i="53"/>
  <c r="E9" i="53"/>
  <c r="E8" i="53"/>
  <c r="E7" i="53"/>
  <c r="E6" i="53"/>
  <c r="E5" i="53"/>
  <c r="E4" i="53"/>
  <c r="E3" i="53"/>
  <c r="E24" i="52"/>
  <c r="J24" i="52" s="1"/>
  <c r="E23" i="52"/>
  <c r="J23" i="52" s="1"/>
  <c r="L3" i="52" s="1"/>
  <c r="E22" i="52"/>
  <c r="E21" i="52"/>
  <c r="J21" i="52" s="1"/>
  <c r="E20" i="52"/>
  <c r="J18" i="52" s="1"/>
  <c r="E18" i="52"/>
  <c r="E17" i="52"/>
  <c r="E16" i="52"/>
  <c r="E15" i="52"/>
  <c r="E14" i="52"/>
  <c r="J14" i="52" s="1"/>
  <c r="E13" i="52"/>
  <c r="E12" i="52"/>
  <c r="E11" i="52"/>
  <c r="E10" i="52"/>
  <c r="E9" i="52"/>
  <c r="E8" i="52"/>
  <c r="E7" i="52"/>
  <c r="E6" i="52"/>
  <c r="E5" i="52"/>
  <c r="E4" i="52"/>
  <c r="E3" i="52"/>
  <c r="E50" i="51"/>
  <c r="J50" i="51" s="1"/>
  <c r="E49" i="51"/>
  <c r="J49" i="51" s="1"/>
  <c r="E48" i="51"/>
  <c r="J48" i="51" s="1"/>
  <c r="L4" i="51" s="1"/>
  <c r="E47" i="51"/>
  <c r="E46" i="51"/>
  <c r="J46" i="51" s="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J24" i="51" s="1"/>
  <c r="E23" i="51"/>
  <c r="E22" i="51"/>
  <c r="E21" i="51"/>
  <c r="E20" i="51"/>
  <c r="E19" i="51"/>
  <c r="E18" i="51"/>
  <c r="E17" i="51"/>
  <c r="E16" i="51"/>
  <c r="E15" i="51"/>
  <c r="E14" i="51"/>
  <c r="E13" i="51"/>
  <c r="E11" i="51"/>
  <c r="E10" i="51"/>
  <c r="E9" i="51"/>
  <c r="E8" i="51"/>
  <c r="E7" i="51"/>
  <c r="E6" i="51"/>
  <c r="E5" i="51"/>
  <c r="E4" i="51"/>
  <c r="E3" i="51"/>
  <c r="E36" i="50"/>
  <c r="J36" i="50" s="1"/>
  <c r="E35" i="50"/>
  <c r="E34" i="50"/>
  <c r="J34" i="50" s="1"/>
  <c r="E33" i="50"/>
  <c r="J33" i="50" s="1"/>
  <c r="E32" i="50"/>
  <c r="J32" i="50" s="1"/>
  <c r="L3" i="50" s="1"/>
  <c r="E31" i="50"/>
  <c r="E30" i="50"/>
  <c r="J30" i="50" s="1"/>
  <c r="E29" i="50"/>
  <c r="E28" i="50"/>
  <c r="J28" i="50" s="1"/>
  <c r="E27" i="50"/>
  <c r="E26" i="50"/>
  <c r="E25" i="50"/>
  <c r="E24" i="50"/>
  <c r="E23" i="50"/>
  <c r="E22" i="50"/>
  <c r="E21" i="50"/>
  <c r="J21" i="50" s="1"/>
  <c r="E20" i="50"/>
  <c r="J19" i="50" s="1"/>
  <c r="E19" i="50"/>
  <c r="E18" i="50"/>
  <c r="E17" i="50"/>
  <c r="E16" i="50"/>
  <c r="E15" i="50"/>
  <c r="J15" i="50" s="1"/>
  <c r="E14" i="50"/>
  <c r="J13" i="50"/>
  <c r="E13" i="50"/>
  <c r="E12" i="50"/>
  <c r="E11" i="50"/>
  <c r="E10" i="50"/>
  <c r="E9" i="50"/>
  <c r="E8" i="50"/>
  <c r="E7" i="50"/>
  <c r="E6" i="50"/>
  <c r="E5" i="50"/>
  <c r="E4" i="50"/>
  <c r="E3" i="50"/>
  <c r="J3" i="50" s="1"/>
  <c r="E51" i="49"/>
  <c r="J51" i="49" s="1"/>
  <c r="E50" i="49"/>
  <c r="E49" i="49"/>
  <c r="E48" i="49"/>
  <c r="E47" i="49"/>
  <c r="E46" i="49"/>
  <c r="E45" i="49"/>
  <c r="J45" i="49" s="1"/>
  <c r="E44" i="49"/>
  <c r="J44" i="49" s="1"/>
  <c r="E43" i="49"/>
  <c r="E42" i="49"/>
  <c r="E41" i="49"/>
  <c r="J41" i="49" s="1"/>
  <c r="E40" i="49"/>
  <c r="E39" i="49"/>
  <c r="E38" i="49"/>
  <c r="J38" i="49" s="1"/>
  <c r="E37" i="49"/>
  <c r="E36" i="49"/>
  <c r="E35" i="49"/>
  <c r="E34" i="49"/>
  <c r="E33" i="49"/>
  <c r="E32" i="49"/>
  <c r="E31" i="49"/>
  <c r="E30" i="49"/>
  <c r="E29" i="49"/>
  <c r="J29" i="49" s="1"/>
  <c r="E28" i="49"/>
  <c r="E27" i="49"/>
  <c r="E26" i="49"/>
  <c r="E25" i="49"/>
  <c r="J25" i="49" s="1"/>
  <c r="E24" i="49"/>
  <c r="E23" i="49"/>
  <c r="J23" i="49" s="1"/>
  <c r="E22" i="49"/>
  <c r="E21" i="49"/>
  <c r="E20" i="49"/>
  <c r="E19" i="49"/>
  <c r="E18" i="49"/>
  <c r="E17" i="49"/>
  <c r="E16" i="49"/>
  <c r="E15" i="49"/>
  <c r="E14" i="49"/>
  <c r="E13" i="49"/>
  <c r="E12" i="49"/>
  <c r="E11" i="49"/>
  <c r="E9" i="49"/>
  <c r="E8" i="49"/>
  <c r="E7" i="49"/>
  <c r="E6" i="49"/>
  <c r="E5" i="49"/>
  <c r="E4" i="49"/>
  <c r="J3" i="49" s="1"/>
  <c r="K3" i="49" s="1"/>
  <c r="E3" i="49"/>
  <c r="E95" i="48"/>
  <c r="J95" i="48" s="1"/>
  <c r="E94" i="48"/>
  <c r="E93" i="48"/>
  <c r="E92" i="48"/>
  <c r="E91" i="48"/>
  <c r="E90" i="48"/>
  <c r="E89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J62" i="48" s="1"/>
  <c r="E61" i="48"/>
  <c r="E60" i="48"/>
  <c r="E59" i="48"/>
  <c r="E58" i="48"/>
  <c r="E57" i="48"/>
  <c r="E56" i="48"/>
  <c r="E55" i="48"/>
  <c r="E54" i="48"/>
  <c r="E53" i="48"/>
  <c r="E52" i="48"/>
  <c r="E51" i="48"/>
  <c r="E50" i="48"/>
  <c r="J49" i="48" s="1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E6" i="48"/>
  <c r="E5" i="48"/>
  <c r="E4" i="48"/>
  <c r="E3" i="48"/>
  <c r="E2" i="48"/>
  <c r="E51" i="47"/>
  <c r="E50" i="47"/>
  <c r="E49" i="47"/>
  <c r="J49" i="47" s="1"/>
  <c r="E48" i="47"/>
  <c r="J48" i="47" s="1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J10" i="47" s="1"/>
  <c r="E9" i="47"/>
  <c r="E8" i="47"/>
  <c r="J8" i="47" s="1"/>
  <c r="E7" i="47"/>
  <c r="E6" i="47"/>
  <c r="J6" i="47" s="1"/>
  <c r="E5" i="47"/>
  <c r="J4" i="47"/>
  <c r="E4" i="47"/>
  <c r="E3" i="47"/>
  <c r="E2" i="47"/>
  <c r="J2" i="47" s="1"/>
  <c r="J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J19" i="46" s="1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E7" i="46"/>
  <c r="E6" i="46"/>
  <c r="E5" i="46"/>
  <c r="E4" i="46"/>
  <c r="J3" i="46" s="1"/>
  <c r="E3" i="46"/>
  <c r="E55" i="57"/>
  <c r="E54" i="57"/>
  <c r="E53" i="57"/>
  <c r="E52" i="57"/>
  <c r="E51" i="57"/>
  <c r="E50" i="57"/>
  <c r="E49" i="57"/>
  <c r="E48" i="57"/>
  <c r="E47" i="57"/>
  <c r="E46" i="57"/>
  <c r="E45" i="57"/>
  <c r="E44" i="57"/>
  <c r="E43" i="57"/>
  <c r="E42" i="57"/>
  <c r="E41" i="57"/>
  <c r="E40" i="57"/>
  <c r="E39" i="57"/>
  <c r="E38" i="57"/>
  <c r="E33" i="57"/>
  <c r="E23" i="57"/>
  <c r="E20" i="57"/>
  <c r="E57" i="57"/>
  <c r="E56" i="57"/>
  <c r="E18" i="57"/>
  <c r="E37" i="57"/>
  <c r="E36" i="57"/>
  <c r="E35" i="57"/>
  <c r="E17" i="57"/>
  <c r="E34" i="57"/>
  <c r="E32" i="57"/>
  <c r="E31" i="57"/>
  <c r="E30" i="57"/>
  <c r="E29" i="57"/>
  <c r="E28" i="57"/>
  <c r="E27" i="57"/>
  <c r="E25" i="57"/>
  <c r="E24" i="57"/>
  <c r="E19" i="57"/>
  <c r="E21" i="57"/>
  <c r="E22" i="57"/>
  <c r="E26" i="57"/>
  <c r="J21" i="56" l="1"/>
  <c r="K3" i="56" s="1"/>
  <c r="J3" i="54"/>
  <c r="J13" i="54"/>
  <c r="J24" i="53"/>
  <c r="K4" i="53" s="1"/>
  <c r="J11" i="52"/>
  <c r="J3" i="52"/>
  <c r="K3" i="52" s="1"/>
  <c r="J16" i="52"/>
  <c r="J27" i="51"/>
  <c r="J30" i="51"/>
  <c r="K3" i="50"/>
  <c r="J42" i="49"/>
  <c r="L3" i="49" s="1"/>
  <c r="J78" i="48"/>
  <c r="J89" i="48"/>
  <c r="L4" i="48" s="1"/>
  <c r="J65" i="48"/>
  <c r="K4" i="48" s="1"/>
  <c r="J12" i="47"/>
  <c r="K2" i="47" s="1"/>
  <c r="J50" i="47"/>
  <c r="L2" i="47" s="1"/>
  <c r="J7" i="46"/>
  <c r="K3" i="46" s="1"/>
  <c r="J78" i="40"/>
  <c r="E30" i="40"/>
  <c r="K3" i="54" l="1"/>
  <c r="K4" i="51"/>
  <c r="E135" i="40"/>
  <c r="E136" i="40"/>
  <c r="E137" i="40"/>
  <c r="E134" i="40"/>
  <c r="E496" i="40"/>
  <c r="J496" i="40" s="1"/>
  <c r="E465" i="40"/>
  <c r="J465" i="40" s="1"/>
  <c r="E464" i="40"/>
  <c r="J464" i="40" s="1"/>
  <c r="E463" i="40"/>
  <c r="J463" i="40" s="1"/>
  <c r="E462" i="40"/>
  <c r="J462" i="40" s="1"/>
  <c r="E460" i="40"/>
  <c r="J460" i="40" s="1"/>
  <c r="E461" i="40"/>
  <c r="J461" i="40" s="1"/>
  <c r="E459" i="40"/>
  <c r="E457" i="40"/>
  <c r="E455" i="40"/>
  <c r="E453" i="40"/>
  <c r="E451" i="40"/>
  <c r="E449" i="40"/>
  <c r="E458" i="40"/>
  <c r="E456" i="40"/>
  <c r="E454" i="40"/>
  <c r="E452" i="40"/>
  <c r="E450" i="40"/>
  <c r="E448" i="40"/>
  <c r="E441" i="40"/>
  <c r="J441" i="40" s="1"/>
  <c r="E442" i="40"/>
  <c r="J442" i="40" s="1"/>
  <c r="E443" i="40"/>
  <c r="J443" i="40" s="1"/>
  <c r="E444" i="40"/>
  <c r="J444" i="40" s="1"/>
  <c r="E446" i="40"/>
  <c r="J446" i="40" s="1"/>
  <c r="E445" i="40"/>
  <c r="J445" i="40" s="1"/>
  <c r="E440" i="40"/>
  <c r="E438" i="40"/>
  <c r="E436" i="40"/>
  <c r="E434" i="40"/>
  <c r="E432" i="40"/>
  <c r="E430" i="40"/>
  <c r="E428" i="40"/>
  <c r="E439" i="40"/>
  <c r="E437" i="40"/>
  <c r="E435" i="40"/>
  <c r="E433" i="40"/>
  <c r="E431" i="40"/>
  <c r="E429" i="40"/>
  <c r="E427" i="40"/>
  <c r="E426" i="40"/>
  <c r="E425" i="40"/>
  <c r="E424" i="40"/>
  <c r="E423" i="40"/>
  <c r="E418" i="40"/>
  <c r="J418" i="40" s="1"/>
  <c r="E421" i="40"/>
  <c r="J421" i="40" s="1"/>
  <c r="E420" i="40"/>
  <c r="J420" i="40" s="1"/>
  <c r="E419" i="40"/>
  <c r="J419" i="40" s="1"/>
  <c r="E417" i="40"/>
  <c r="J417" i="40" s="1"/>
  <c r="E416" i="40"/>
  <c r="E414" i="40"/>
  <c r="E413" i="40"/>
  <c r="E411" i="40"/>
  <c r="E410" i="40"/>
  <c r="E409" i="40"/>
  <c r="E407" i="40"/>
  <c r="E405" i="40"/>
  <c r="E403" i="40"/>
  <c r="E401" i="40"/>
  <c r="E399" i="40"/>
  <c r="E397" i="40"/>
  <c r="E396" i="40"/>
  <c r="E394" i="40"/>
  <c r="E392" i="40"/>
  <c r="E390" i="40"/>
  <c r="E415" i="40"/>
  <c r="J415" i="40" s="1"/>
  <c r="E412" i="40"/>
  <c r="E408" i="40"/>
  <c r="E406" i="40"/>
  <c r="E404" i="40"/>
  <c r="E402" i="40"/>
  <c r="E400" i="40"/>
  <c r="E398" i="40"/>
  <c r="E395" i="40"/>
  <c r="E393" i="40"/>
  <c r="E391" i="40"/>
  <c r="E389" i="40"/>
  <c r="E388" i="40"/>
  <c r="E387" i="40"/>
  <c r="E385" i="40"/>
  <c r="J385" i="40" s="1"/>
  <c r="E384" i="40"/>
  <c r="J384" i="40" s="1"/>
  <c r="E383" i="40"/>
  <c r="E381" i="40"/>
  <c r="E378" i="40"/>
  <c r="E376" i="40"/>
  <c r="E374" i="40"/>
  <c r="E373" i="40"/>
  <c r="E371" i="40"/>
  <c r="E379" i="40"/>
  <c r="E382" i="40"/>
  <c r="J382" i="40" s="1"/>
  <c r="E377" i="40"/>
  <c r="E375" i="40"/>
  <c r="E372" i="40"/>
  <c r="E370" i="40"/>
  <c r="E369" i="40"/>
  <c r="E365" i="40"/>
  <c r="E366" i="40"/>
  <c r="E367" i="40"/>
  <c r="E368" i="40"/>
  <c r="E364" i="40"/>
  <c r="E361" i="40"/>
  <c r="J361" i="40" s="1"/>
  <c r="E362" i="40"/>
  <c r="J362" i="40" s="1"/>
  <c r="E360" i="40"/>
  <c r="J360" i="40" s="1"/>
  <c r="E359" i="40"/>
  <c r="E357" i="40"/>
  <c r="E356" i="40"/>
  <c r="E355" i="40"/>
  <c r="E354" i="40"/>
  <c r="E352" i="40"/>
  <c r="E350" i="40"/>
  <c r="E348" i="40"/>
  <c r="E346" i="40"/>
  <c r="E345" i="40"/>
  <c r="E344" i="40"/>
  <c r="E343" i="40"/>
  <c r="E341" i="40"/>
  <c r="E339" i="40"/>
  <c r="E338" i="40"/>
  <c r="E337" i="40"/>
  <c r="E335" i="40"/>
  <c r="E333" i="40"/>
  <c r="E332" i="40"/>
  <c r="E330" i="40"/>
  <c r="E329" i="40"/>
  <c r="E327" i="40"/>
  <c r="E326" i="40"/>
  <c r="E323" i="40"/>
  <c r="E321" i="40"/>
  <c r="E320" i="40"/>
  <c r="E318" i="40"/>
  <c r="E358" i="40"/>
  <c r="E353" i="40"/>
  <c r="E351" i="40"/>
  <c r="E349" i="40"/>
  <c r="E347" i="40"/>
  <c r="E342" i="40"/>
  <c r="E340" i="40"/>
  <c r="E336" i="40"/>
  <c r="E334" i="40"/>
  <c r="E331" i="40"/>
  <c r="E328" i="40"/>
  <c r="E325" i="40"/>
  <c r="E322" i="40"/>
  <c r="E319" i="40"/>
  <c r="E317" i="40"/>
  <c r="E316" i="40"/>
  <c r="E315" i="40"/>
  <c r="E310" i="40"/>
  <c r="J310" i="40" s="1"/>
  <c r="E308" i="40"/>
  <c r="E307" i="40"/>
  <c r="E267" i="40"/>
  <c r="J267" i="40" s="1"/>
  <c r="E274" i="40"/>
  <c r="E273" i="40"/>
  <c r="E270" i="40"/>
  <c r="J270" i="40" s="1"/>
  <c r="E269" i="40"/>
  <c r="E277" i="40"/>
  <c r="J277" i="40" s="1"/>
  <c r="E276" i="40"/>
  <c r="E275" i="40"/>
  <c r="E272" i="40"/>
  <c r="E271" i="40"/>
  <c r="E268" i="40"/>
  <c r="E266" i="40"/>
  <c r="E264" i="40"/>
  <c r="E263" i="40"/>
  <c r="E261" i="40"/>
  <c r="E260" i="40"/>
  <c r="E258" i="40"/>
  <c r="E256" i="40"/>
  <c r="E254" i="40"/>
  <c r="E252" i="40"/>
  <c r="E250" i="40"/>
  <c r="E265" i="40"/>
  <c r="E262" i="40"/>
  <c r="E259" i="40"/>
  <c r="E257" i="40"/>
  <c r="E255" i="40"/>
  <c r="E253" i="40"/>
  <c r="E251" i="40"/>
  <c r="E249" i="40"/>
  <c r="J249" i="40" s="1"/>
  <c r="E248" i="40"/>
  <c r="E246" i="40"/>
  <c r="E245" i="40"/>
  <c r="E243" i="40"/>
  <c r="E241" i="40"/>
  <c r="E240" i="40"/>
  <c r="E238" i="40"/>
  <c r="E237" i="40"/>
  <c r="E234" i="40"/>
  <c r="E247" i="40"/>
  <c r="E244" i="40"/>
  <c r="E242" i="40"/>
  <c r="E239" i="40"/>
  <c r="E235" i="40"/>
  <c r="E233" i="40"/>
  <c r="E232" i="40"/>
  <c r="E230" i="40"/>
  <c r="E231" i="40"/>
  <c r="E229" i="40"/>
  <c r="E227" i="40"/>
  <c r="J227" i="40" s="1"/>
  <c r="E222" i="40"/>
  <c r="E223" i="40"/>
  <c r="E224" i="40"/>
  <c r="E225" i="40"/>
  <c r="E226" i="40"/>
  <c r="E221" i="40"/>
  <c r="E178" i="40"/>
  <c r="E177" i="40"/>
  <c r="E175" i="40"/>
  <c r="E174" i="40"/>
  <c r="E171" i="40"/>
  <c r="E167" i="40"/>
  <c r="E164" i="40"/>
  <c r="E154" i="40"/>
  <c r="E180" i="40"/>
  <c r="E179" i="40"/>
  <c r="E176" i="40"/>
  <c r="E173" i="40"/>
  <c r="E172" i="40"/>
  <c r="E170" i="40"/>
  <c r="E169" i="40"/>
  <c r="E168" i="40"/>
  <c r="E166" i="40"/>
  <c r="E165" i="40"/>
  <c r="E163" i="40"/>
  <c r="E162" i="40"/>
  <c r="E160" i="40"/>
  <c r="E159" i="40"/>
  <c r="E158" i="40"/>
  <c r="E155" i="40"/>
  <c r="E153" i="40"/>
  <c r="E151" i="40"/>
  <c r="E150" i="40"/>
  <c r="E149" i="40"/>
  <c r="E147" i="40"/>
  <c r="E146" i="40"/>
  <c r="E145" i="40"/>
  <c r="E143" i="40"/>
  <c r="E139" i="40"/>
  <c r="E161" i="40"/>
  <c r="E157" i="40"/>
  <c r="E156" i="40"/>
  <c r="E152" i="40"/>
  <c r="E148" i="40"/>
  <c r="E144" i="40"/>
  <c r="E142" i="40"/>
  <c r="E141" i="40"/>
  <c r="E140" i="40"/>
  <c r="E138" i="40"/>
  <c r="E219" i="40"/>
  <c r="E217" i="40"/>
  <c r="E215" i="40"/>
  <c r="E213" i="40"/>
  <c r="E211" i="40"/>
  <c r="E218" i="40"/>
  <c r="E216" i="40"/>
  <c r="E214" i="40"/>
  <c r="E212" i="40"/>
  <c r="E210" i="40"/>
  <c r="E209" i="40"/>
  <c r="E208" i="40"/>
  <c r="E206" i="40"/>
  <c r="E205" i="40"/>
  <c r="E203" i="40"/>
  <c r="E201" i="40"/>
  <c r="E200" i="40"/>
  <c r="E198" i="40"/>
  <c r="E207" i="40"/>
  <c r="E204" i="40"/>
  <c r="E202" i="40"/>
  <c r="E199" i="40"/>
  <c r="E197" i="40"/>
  <c r="E196" i="40"/>
  <c r="E195" i="40"/>
  <c r="E194" i="40"/>
  <c r="E191" i="40"/>
  <c r="E193" i="40"/>
  <c r="E192" i="40"/>
  <c r="E190" i="40"/>
  <c r="E189" i="40"/>
  <c r="E188" i="40"/>
  <c r="E186" i="40"/>
  <c r="E184" i="40"/>
  <c r="E183" i="40"/>
  <c r="E182" i="40"/>
  <c r="E187" i="40"/>
  <c r="E185" i="40"/>
  <c r="E181" i="40"/>
  <c r="E75" i="40"/>
  <c r="E74" i="40"/>
  <c r="E72" i="40"/>
  <c r="E71" i="40"/>
  <c r="E69" i="40"/>
  <c r="E68" i="40"/>
  <c r="E66" i="40"/>
  <c r="E64" i="40"/>
  <c r="E62" i="40"/>
  <c r="E61" i="40"/>
  <c r="E59" i="40"/>
  <c r="E57" i="40"/>
  <c r="E55" i="40"/>
  <c r="E53" i="40"/>
  <c r="E51" i="40"/>
  <c r="E49" i="40"/>
  <c r="E47" i="40"/>
  <c r="E45" i="40"/>
  <c r="E43" i="40"/>
  <c r="E42" i="40"/>
  <c r="E40" i="40"/>
  <c r="E38" i="40"/>
  <c r="E36" i="40"/>
  <c r="E34" i="40"/>
  <c r="E32" i="40"/>
  <c r="E77" i="40"/>
  <c r="E76" i="40"/>
  <c r="E73" i="40"/>
  <c r="E70" i="40"/>
  <c r="E67" i="40"/>
  <c r="E65" i="40"/>
  <c r="E63" i="40"/>
  <c r="E60" i="40"/>
  <c r="E58" i="40"/>
  <c r="E56" i="40"/>
  <c r="E54" i="40"/>
  <c r="E52" i="40"/>
  <c r="E50" i="40"/>
  <c r="E48" i="40"/>
  <c r="E46" i="40"/>
  <c r="E44" i="40"/>
  <c r="E41" i="40"/>
  <c r="E39" i="40"/>
  <c r="E37" i="40"/>
  <c r="E35" i="40"/>
  <c r="E33" i="40"/>
  <c r="E31" i="40"/>
  <c r="J339" i="40" l="1"/>
  <c r="J435" i="40"/>
  <c r="J379" i="40"/>
  <c r="J448" i="40"/>
  <c r="J450" i="40"/>
  <c r="J194" i="40"/>
  <c r="J433" i="40"/>
  <c r="J439" i="40"/>
  <c r="J268" i="40"/>
  <c r="J372" i="40"/>
  <c r="J458" i="40"/>
  <c r="J264" i="40"/>
  <c r="J210" i="40"/>
  <c r="J437" i="40"/>
  <c r="J452" i="40"/>
  <c r="J181" i="40"/>
  <c r="J251" i="40"/>
  <c r="J454" i="40"/>
  <c r="J197" i="40"/>
  <c r="J336" i="40"/>
  <c r="J358" i="40"/>
  <c r="J364" i="40"/>
  <c r="J402" i="40"/>
  <c r="J456" i="40"/>
  <c r="J255" i="40"/>
  <c r="J271" i="40"/>
  <c r="J375" i="40"/>
  <c r="J229" i="40"/>
  <c r="J377" i="40"/>
  <c r="J406" i="40"/>
  <c r="J221" i="40"/>
  <c r="J307" i="40"/>
  <c r="J342" i="40"/>
  <c r="J408" i="40"/>
  <c r="J423" i="40"/>
  <c r="E29" i="40" l="1"/>
  <c r="E26" i="40"/>
  <c r="E24" i="40"/>
  <c r="E28" i="40"/>
  <c r="E27" i="40"/>
  <c r="E25" i="40"/>
  <c r="E23" i="40"/>
  <c r="E22" i="40"/>
  <c r="E21" i="40"/>
  <c r="E20" i="40"/>
  <c r="E19" i="40"/>
  <c r="E17" i="40"/>
  <c r="E18" i="40"/>
  <c r="E16" i="40"/>
  <c r="E15" i="40"/>
  <c r="E14" i="40"/>
  <c r="E13" i="40"/>
  <c r="E12" i="40"/>
  <c r="E11" i="40"/>
  <c r="E10" i="40"/>
  <c r="E9" i="40"/>
  <c r="E8" i="40"/>
  <c r="E7" i="40"/>
  <c r="E6" i="40"/>
  <c r="E5" i="40"/>
  <c r="E4" i="40"/>
  <c r="E3" i="40"/>
  <c r="J7" i="40" l="1"/>
  <c r="J19" i="40"/>
  <c r="J3" i="40"/>
  <c r="E131" i="40"/>
  <c r="E129" i="40"/>
  <c r="J129" i="40" s="1"/>
  <c r="E130" i="40"/>
  <c r="J130" i="40" s="1"/>
  <c r="E128" i="40"/>
  <c r="J128" i="40" s="1"/>
  <c r="E127" i="40" l="1"/>
  <c r="E125" i="40"/>
  <c r="E124" i="40"/>
  <c r="E122" i="40"/>
  <c r="E121" i="40"/>
  <c r="E119" i="40"/>
  <c r="E117" i="40"/>
  <c r="E116" i="40"/>
  <c r="E115" i="40"/>
  <c r="E113" i="40"/>
  <c r="E112" i="40"/>
  <c r="E110" i="40"/>
  <c r="E108" i="40"/>
  <c r="E107" i="40"/>
  <c r="E105" i="40"/>
  <c r="E103" i="40"/>
  <c r="E102" i="40"/>
  <c r="E101" i="40"/>
  <c r="E98" i="40"/>
  <c r="E97" i="40"/>
  <c r="E96" i="40"/>
  <c r="E94" i="40"/>
  <c r="E92" i="40"/>
  <c r="E91" i="40"/>
  <c r="E89" i="40"/>
  <c r="E87" i="40"/>
  <c r="E85" i="40"/>
  <c r="E83" i="40"/>
  <c r="E126" i="40"/>
  <c r="E123" i="40"/>
  <c r="E120" i="40"/>
  <c r="E118" i="40"/>
  <c r="E114" i="40"/>
  <c r="E111" i="40"/>
  <c r="E109" i="40"/>
  <c r="E106" i="40"/>
  <c r="E104" i="40"/>
  <c r="E100" i="40"/>
  <c r="E99" i="40"/>
  <c r="E95" i="40"/>
  <c r="E93" i="40"/>
  <c r="E90" i="40"/>
  <c r="E88" i="40"/>
  <c r="E86" i="40"/>
  <c r="E84" i="40"/>
  <c r="E82" i="40"/>
  <c r="J82" i="40" s="1"/>
  <c r="J84" i="40" l="1"/>
  <c r="J86" i="40"/>
  <c r="J88" i="40"/>
  <c r="J92" i="40"/>
  <c r="J90" i="40"/>
  <c r="E306" i="40"/>
  <c r="E305" i="40"/>
  <c r="J305" i="40" s="1"/>
  <c r="E312" i="40" l="1"/>
  <c r="J311" i="40" s="1"/>
  <c r="E313" i="40"/>
  <c r="J313" i="40" s="1"/>
  <c r="E309" i="40"/>
  <c r="J309" i="40" s="1"/>
  <c r="E304" i="40"/>
  <c r="E302" i="40"/>
  <c r="E300" i="40"/>
  <c r="E299" i="40"/>
  <c r="E297" i="40"/>
  <c r="E295" i="40"/>
  <c r="E293" i="40"/>
  <c r="E291" i="40"/>
  <c r="E289" i="40"/>
  <c r="E287" i="40"/>
  <c r="E285" i="40"/>
  <c r="E303" i="40"/>
  <c r="E301" i="40"/>
  <c r="E298" i="40"/>
  <c r="E296" i="40"/>
  <c r="E294" i="40"/>
  <c r="E292" i="40"/>
  <c r="E290" i="40"/>
  <c r="E288" i="40"/>
  <c r="E286" i="40"/>
  <c r="E284" i="40"/>
  <c r="E283" i="40"/>
  <c r="E281" i="40"/>
  <c r="E282" i="40"/>
  <c r="E280" i="40"/>
  <c r="E492" i="40"/>
  <c r="J492" i="40" s="1"/>
  <c r="E493" i="40"/>
  <c r="J493" i="40" s="1"/>
  <c r="E494" i="40"/>
  <c r="J494" i="40" s="1"/>
  <c r="E495" i="40"/>
  <c r="J495" i="40" s="1"/>
  <c r="E491" i="40"/>
  <c r="J491" i="40" s="1"/>
  <c r="E490" i="40"/>
  <c r="E469" i="40"/>
  <c r="E487" i="40"/>
  <c r="E486" i="40"/>
  <c r="E484" i="40"/>
  <c r="E482" i="40"/>
  <c r="E480" i="40"/>
  <c r="E478" i="40"/>
  <c r="E476" i="40"/>
  <c r="E489" i="40"/>
  <c r="E471" i="40"/>
  <c r="E470" i="40"/>
  <c r="E468" i="40"/>
  <c r="E467" i="40"/>
  <c r="J467" i="40" s="1"/>
  <c r="E488" i="40"/>
  <c r="E485" i="40"/>
  <c r="E483" i="40"/>
  <c r="E481" i="40"/>
  <c r="E479" i="40"/>
  <c r="E477" i="40"/>
  <c r="E475" i="40"/>
  <c r="J475" i="40" s="1"/>
  <c r="E474" i="40"/>
  <c r="E473" i="40"/>
  <c r="J473" i="40" s="1"/>
  <c r="J477" i="40" l="1"/>
  <c r="J292" i="40"/>
  <c r="J290" i="40"/>
  <c r="J489" i="40"/>
  <c r="J280" i="40"/>
  <c r="J487" i="40"/>
  <c r="J479" i="40"/>
  <c r="J481" i="40"/>
  <c r="J483" i="40"/>
  <c r="J296" i="40"/>
  <c r="J485" i="40"/>
  <c r="J298" i="40"/>
  <c r="L3" i="40"/>
  <c r="C6" i="41"/>
  <c r="C7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4" i="41"/>
  <c r="C5" i="41"/>
  <c r="C3" i="41"/>
  <c r="K3" i="40" l="1"/>
</calcChain>
</file>

<file path=xl/sharedStrings.xml><?xml version="1.0" encoding="utf-8"?>
<sst xmlns="http://schemas.openxmlformats.org/spreadsheetml/2006/main" count="7289" uniqueCount="1020">
  <si>
    <t>Tehlike Sınıfı</t>
  </si>
  <si>
    <t>Az Tehlikeli</t>
  </si>
  <si>
    <t>Tehlikeli</t>
  </si>
  <si>
    <t>Çok Tehlikeli</t>
  </si>
  <si>
    <t>GÜNEY I</t>
  </si>
  <si>
    <t>Az tehlikeli</t>
  </si>
  <si>
    <t>0-49</t>
  </si>
  <si>
    <t>49-249</t>
  </si>
  <si>
    <t>250&gt;</t>
  </si>
  <si>
    <t>A. MERKEZ II</t>
  </si>
  <si>
    <t>İSTANBUL I</t>
  </si>
  <si>
    <t>BATI I</t>
  </si>
  <si>
    <t>BATI II</t>
  </si>
  <si>
    <t>GÜNEY II</t>
  </si>
  <si>
    <t>DOĞU I</t>
  </si>
  <si>
    <t>KUZEY I</t>
  </si>
  <si>
    <t>KUZEY II</t>
  </si>
  <si>
    <t>0-10</t>
  </si>
  <si>
    <t>10--20</t>
  </si>
  <si>
    <t>20&gt;</t>
  </si>
  <si>
    <t>Manisa</t>
  </si>
  <si>
    <t>Aydın</t>
  </si>
  <si>
    <t>Denizli</t>
  </si>
  <si>
    <t>Muğla</t>
  </si>
  <si>
    <t>Bursa</t>
  </si>
  <si>
    <t>Yalova</t>
  </si>
  <si>
    <t>Kütahya</t>
  </si>
  <si>
    <t>Balıkkesir</t>
  </si>
  <si>
    <t>Çanakkale</t>
  </si>
  <si>
    <t>Edirne</t>
  </si>
  <si>
    <t>Sivas</t>
  </si>
  <si>
    <t>Kırşehir</t>
  </si>
  <si>
    <t>Nevşehir</t>
  </si>
  <si>
    <t>Aksaray</t>
  </si>
  <si>
    <t>Samsun</t>
  </si>
  <si>
    <t>Adana</t>
  </si>
  <si>
    <t>Hatay</t>
  </si>
  <si>
    <t>Ordu</t>
  </si>
  <si>
    <t>Amasya</t>
  </si>
  <si>
    <t>Tokat</t>
  </si>
  <si>
    <t>Van</t>
  </si>
  <si>
    <t>Ardahan</t>
  </si>
  <si>
    <t>Bitlis</t>
  </si>
  <si>
    <t>Iğdır</t>
  </si>
  <si>
    <t>Ağrı</t>
  </si>
  <si>
    <t>Adıyaman</t>
  </si>
  <si>
    <t>Mardin</t>
  </si>
  <si>
    <t>Şırnak</t>
  </si>
  <si>
    <t>Artvin</t>
  </si>
  <si>
    <t>Giresun</t>
  </si>
  <si>
    <t>Toplam</t>
  </si>
  <si>
    <t>Satır Etiketleri</t>
  </si>
  <si>
    <t>(boş)</t>
  </si>
  <si>
    <t>Genel Toplam</t>
  </si>
  <si>
    <t>Kumluca</t>
  </si>
  <si>
    <t>Bağcılar</t>
  </si>
  <si>
    <t>Beyoğlu</t>
  </si>
  <si>
    <t>Fatih</t>
  </si>
  <si>
    <t>Gaziosmanpaşa</t>
  </si>
  <si>
    <t>Bahçelievler</t>
  </si>
  <si>
    <t>Bergama</t>
  </si>
  <si>
    <t>Yarımada</t>
  </si>
  <si>
    <t>Silifke</t>
  </si>
  <si>
    <t>kanuni</t>
  </si>
  <si>
    <t>Toplam Katip Süre</t>
  </si>
  <si>
    <t>Toplam Şirket İç Kaynağı İle Maliyet</t>
  </si>
  <si>
    <t>Toplam OSGB Maliyeti</t>
  </si>
  <si>
    <t>SSK İşyeri No</t>
  </si>
  <si>
    <t>Birim Adı</t>
  </si>
  <si>
    <t>TTNET</t>
  </si>
  <si>
    <t>2 6110010112746430060234</t>
  </si>
  <si>
    <t>TTNET - 1</t>
  </si>
  <si>
    <t>İST-TEKNOKENT-İTÜ</t>
  </si>
  <si>
    <t>2 6201020210621800341192</t>
  </si>
  <si>
    <t>TTNET - 2</t>
  </si>
  <si>
    <t>GÜNEY 1</t>
  </si>
  <si>
    <t xml:space="preserve">AZ TEHLİKELİ </t>
  </si>
  <si>
    <t>ÇOK TEHLİKELİ</t>
  </si>
  <si>
    <t>TEHLİKELİ</t>
  </si>
  <si>
    <t xml:space="preserve">Anadolu Merkez I </t>
  </si>
  <si>
    <t>Anadolu Merkez II</t>
  </si>
  <si>
    <t>İstanbul  1</t>
  </si>
  <si>
    <t xml:space="preserve">batı 1 </t>
  </si>
  <si>
    <t>batı 2</t>
  </si>
  <si>
    <t>güney-2</t>
  </si>
  <si>
    <t>doğu-1</t>
  </si>
  <si>
    <t>doğu 2</t>
  </si>
  <si>
    <t>kuzey 1</t>
  </si>
  <si>
    <t>kuzey 2</t>
  </si>
  <si>
    <t>ttnet</t>
  </si>
  <si>
    <t>AZ TEHLİKELİ</t>
  </si>
  <si>
    <t xml:space="preserve">TAM ZAMANLI </t>
  </si>
  <si>
    <t>TAM ZAMANLI</t>
  </si>
  <si>
    <t>AVEA</t>
  </si>
  <si>
    <t>ADANA</t>
  </si>
  <si>
    <t>ANKARA</t>
  </si>
  <si>
    <t>BURDUR</t>
  </si>
  <si>
    <t>BURSA</t>
  </si>
  <si>
    <t>MERSİN</t>
  </si>
  <si>
    <t>İSTANBUL</t>
  </si>
  <si>
    <t>KÜTAHYA</t>
  </si>
  <si>
    <t>SİVAS</t>
  </si>
  <si>
    <t>AKSARAY</t>
  </si>
  <si>
    <t>ÇANAKKALE</t>
  </si>
  <si>
    <t>NEVŞEHİR</t>
  </si>
  <si>
    <t>HATAY</t>
  </si>
  <si>
    <t>KIRŞEHİR</t>
  </si>
  <si>
    <t>İL</t>
  </si>
  <si>
    <t>TAM ZAMANLI AZ TEHLİKELİ</t>
  </si>
  <si>
    <t>TAM ZAMANLI ÇOK TEHLİKELİ</t>
  </si>
  <si>
    <t>yok</t>
  </si>
  <si>
    <t>Güneşli</t>
  </si>
  <si>
    <t>Ümraniye</t>
  </si>
  <si>
    <t>Altunizade</t>
  </si>
  <si>
    <t>Kunt Depo</t>
  </si>
  <si>
    <t>Trabzon</t>
  </si>
  <si>
    <t>Maçka</t>
  </si>
  <si>
    <t>Erzurum</t>
  </si>
  <si>
    <t>Diyarbakır</t>
  </si>
  <si>
    <t>İzmir Işıkkent</t>
  </si>
  <si>
    <t>Kayseri Merkez</t>
  </si>
  <si>
    <t>Adana Sig.İl.Md</t>
  </si>
  <si>
    <t>Antalya</t>
  </si>
  <si>
    <t>Bursa Merkez</t>
  </si>
  <si>
    <t>Ank. Ahlatlıbel</t>
  </si>
  <si>
    <t>2 6190010111215550342706</t>
  </si>
  <si>
    <t>2 6190070711982000342421</t>
  </si>
  <si>
    <t>2 6190070712932830341344</t>
  </si>
  <si>
    <t>2 6190090910884260343551</t>
  </si>
  <si>
    <t>2 7010010110384630610158</t>
  </si>
  <si>
    <t>2 7010020210603390341294</t>
  </si>
  <si>
    <t>2 7022010110209280252060</t>
  </si>
  <si>
    <t>2 7022010110314120211155</t>
  </si>
  <si>
    <t>2 7022010113503500350454</t>
  </si>
  <si>
    <t>2 7112010110797040381572</t>
  </si>
  <si>
    <t>2 8211010110539560010130</t>
  </si>
  <si>
    <t>2 8211010110802310072086</t>
  </si>
  <si>
    <t>2 8211010112032040161268</t>
  </si>
  <si>
    <t>2 8211020210858860060739</t>
  </si>
  <si>
    <t>2 8219010110564650551647</t>
  </si>
  <si>
    <t> İstanbul</t>
  </si>
  <si>
    <t> Trabzon</t>
  </si>
  <si>
    <t> Erzurum</t>
  </si>
  <si>
    <t> Diyarbakır</t>
  </si>
  <si>
    <t> İzmir</t>
  </si>
  <si>
    <t> Kayseri</t>
  </si>
  <si>
    <t> Antalya</t>
  </si>
  <si>
    <t> Bursa</t>
  </si>
  <si>
    <t> Ankara</t>
  </si>
  <si>
    <t> Samsun</t>
  </si>
  <si>
    <t>gm</t>
  </si>
  <si>
    <t>iş yeri sgk no</t>
  </si>
  <si>
    <t>çalışan sayısı</t>
  </si>
  <si>
    <t>il</t>
  </si>
  <si>
    <t>lokasyon</t>
  </si>
  <si>
    <t>tehlike sınıfı</t>
  </si>
  <si>
    <t>görevli isg uzmanı(katip üzerinden)</t>
  </si>
  <si>
    <t>genel müdürlük</t>
  </si>
  <si>
    <t>oktay bayrak</t>
  </si>
  <si>
    <t>2 7022020211198820341279</t>
  </si>
  <si>
    <t xml:space="preserve">genel müdürlük </t>
  </si>
  <si>
    <t>özlem öztürk-çare osgb</t>
  </si>
  <si>
    <t>mehriban kodallı-mevlana osgb</t>
  </si>
  <si>
    <t>ömer küçükyıldız-buhara osgb</t>
  </si>
  <si>
    <t>ali rıza dikme- çare osgb</t>
  </si>
  <si>
    <t>cem alkan-ataç1 osgb</t>
  </si>
  <si>
    <t>mehmet sezai bülbül-güneydoğu osgb</t>
  </si>
  <si>
    <t>serkan deliktaş-kural osgb</t>
  </si>
  <si>
    <t>seyfi köksal-kural osgb</t>
  </si>
  <si>
    <t>yok-işyeri numarası problemi var</t>
  </si>
  <si>
    <t>yok-tehlike sınıfı bilinmiyor uyarısı veriyor</t>
  </si>
  <si>
    <t>şifre GMY üzerine imiş. Haftaya vekalet verip aktaracak.</t>
  </si>
  <si>
    <t>tam zamanlı</t>
  </si>
  <si>
    <t>BÖLGELER</t>
  </si>
  <si>
    <t>AYLIK/DK</t>
  </si>
  <si>
    <t>YILLIK/DK</t>
  </si>
  <si>
    <t>TT</t>
  </si>
  <si>
    <t>İstanbul Bölge Müdürlüğü</t>
  </si>
  <si>
    <t>Bursa Bölge Müdürlüğü</t>
  </si>
  <si>
    <t>Adana Bölge Müdürlüğü</t>
  </si>
  <si>
    <t>Diyarbakır Bölge Müdürlüğü</t>
  </si>
  <si>
    <t>Trabzon Bölge Müdürlüğü</t>
  </si>
  <si>
    <t>Antalya Bölge Müdürlüğü</t>
  </si>
  <si>
    <t>4 4222010100907070161364</t>
  </si>
  <si>
    <t>2 8211010110723600161377</t>
  </si>
  <si>
    <t>2 6190010110864640160219</t>
  </si>
  <si>
    <t>2 4222010110864630161018</t>
  </si>
  <si>
    <t>2 4222010100656900161373</t>
  </si>
  <si>
    <t>2 8211010110723420160359</t>
  </si>
  <si>
    <t>2 4222010101249510160367</t>
  </si>
  <si>
    <t>2 8211010110723700160887</t>
  </si>
  <si>
    <t>2 4222010100668690160888</t>
  </si>
  <si>
    <t>2 4222010110160130170466</t>
  </si>
  <si>
    <t>2 4222010110219570170193</t>
  </si>
  <si>
    <t>2 4222010110185870430157</t>
  </si>
  <si>
    <t>Ankara  Bölge Müdürlüğü</t>
  </si>
  <si>
    <t>Büro Hizmetleri</t>
  </si>
  <si>
    <t>Şebeke Bak.On</t>
  </si>
  <si>
    <t>Manisa İl Telekom Müdürlüğü</t>
  </si>
  <si>
    <t>MANİSA</t>
  </si>
  <si>
    <t>Şebeke Tesis Ba</t>
  </si>
  <si>
    <t>Turgutlu Tlk.İş</t>
  </si>
  <si>
    <t>Salihli Telekom Müdürlüğü</t>
  </si>
  <si>
    <t>Alaşehir Tlk</t>
  </si>
  <si>
    <t>Selendi Tlk</t>
  </si>
  <si>
    <t>2 4321010111322900451134</t>
  </si>
  <si>
    <t>Akhisar Telekom Müdürlüğü</t>
  </si>
  <si>
    <t>Demirci Tlk</t>
  </si>
  <si>
    <t>Soma Tlk.İşl</t>
  </si>
  <si>
    <t>Aydın İl Telekom Müd.</t>
  </si>
  <si>
    <t>AYDIN</t>
  </si>
  <si>
    <t>Çarşı Telekom Müd.</t>
  </si>
  <si>
    <t>Çine Tlk.İşltm</t>
  </si>
  <si>
    <t>Kuşadası Telekom Müd.</t>
  </si>
  <si>
    <t>Nazilli Telekom Müd.</t>
  </si>
  <si>
    <t>Kuyucak tlk.işl</t>
  </si>
  <si>
    <t>Söke Telekom Müd.</t>
  </si>
  <si>
    <t>Didim Tlk.İşl</t>
  </si>
  <si>
    <t>Muğla İl Telekom Müd.</t>
  </si>
  <si>
    <t>MUĞLA</t>
  </si>
  <si>
    <t>Şoförlük Hizmet</t>
  </si>
  <si>
    <t>2 4942010110337790480112</t>
  </si>
  <si>
    <t>Milas Telekom Müd.</t>
  </si>
  <si>
    <t>Bodrum Telekom Müd.</t>
  </si>
  <si>
    <t>Fethiye Telekom Müd.</t>
  </si>
  <si>
    <t>Marmaris Telekom Müd.</t>
  </si>
  <si>
    <t>DENİZLİ</t>
  </si>
  <si>
    <t>UŞAK</t>
  </si>
  <si>
    <t>İzmir   Bölge Müdürlüğü</t>
  </si>
  <si>
    <t>Yozgat İl Telekom Müdürlüğü</t>
  </si>
  <si>
    <t>YOZGAT</t>
  </si>
  <si>
    <t>Sivas İl Telekom Müdürlüğü</t>
  </si>
  <si>
    <t>Kayseri İl Telekom Müd.</t>
  </si>
  <si>
    <t>KAYSERİ</t>
  </si>
  <si>
    <t>Fevzi Çakmak Telekom Müd.</t>
  </si>
  <si>
    <t>Kırşehir İl Telekom Müdürlüğü</t>
  </si>
  <si>
    <t>Aksaray İl Telekom Müd</t>
  </si>
  <si>
    <t>Nevşehir İl Telekom Müd</t>
  </si>
  <si>
    <t>Erzurum  Bölge Müdürlüğü</t>
  </si>
  <si>
    <t>Samsun Bölge Müdürlüğü</t>
  </si>
  <si>
    <t>Kayseri   Bölge Müdürlüğü</t>
  </si>
  <si>
    <t>Yasal Süre</t>
  </si>
  <si>
    <t xml:space="preserve">Firma </t>
  </si>
  <si>
    <t xml:space="preserve">İşyeri </t>
  </si>
  <si>
    <t xml:space="preserve">Unvan </t>
  </si>
  <si>
    <t>Hizmet Alınacak Süre</t>
  </si>
  <si>
    <t>Burdur İl Telekom Müd.</t>
  </si>
  <si>
    <t>2 4222010110039290150352</t>
  </si>
  <si>
    <t>Bucak Tlk işltm</t>
  </si>
  <si>
    <t>İŞYERİ HEKİMİ</t>
  </si>
  <si>
    <t>2 8211010100268880150192</t>
  </si>
  <si>
    <t>Büro hizmetleri</t>
  </si>
  <si>
    <t>2 4222010100170690150170</t>
  </si>
  <si>
    <t>Şebeke Hizmetle</t>
  </si>
  <si>
    <t>Akşehir Telekom Müd.</t>
  </si>
  <si>
    <t>2 8211010110407780420256</t>
  </si>
  <si>
    <t>KONYA</t>
  </si>
  <si>
    <t>2 4222010110799260421116</t>
  </si>
  <si>
    <t>ILGIN TLK.İSLŞF</t>
  </si>
  <si>
    <t>2 4222010100808490420239</t>
  </si>
  <si>
    <t>Şebek Tesis Bak</t>
  </si>
  <si>
    <t>2 4222010110793320421804</t>
  </si>
  <si>
    <t>YUNAK TŞL.İSLSF</t>
  </si>
  <si>
    <t>Beyşehir Telekom Müd.</t>
  </si>
  <si>
    <t>2 4222010110793280421797</t>
  </si>
  <si>
    <t xml:space="preserve"> SEYDİŞEHİR TLK</t>
  </si>
  <si>
    <t>2 8211010110407030420378</t>
  </si>
  <si>
    <t>2 4222010100862000420355</t>
  </si>
  <si>
    <t>Ereğli Telekom Müd.</t>
  </si>
  <si>
    <t>2 8211010110407870420865</t>
  </si>
  <si>
    <t>2 4222010100808270420817</t>
  </si>
  <si>
    <t>Konya İl Telekom Müd.</t>
  </si>
  <si>
    <t>2 8211010110405860422158</t>
  </si>
  <si>
    <t>2 4222010100100480422148</t>
  </si>
  <si>
    <t>Şebeke Tes.Bak.</t>
  </si>
  <si>
    <t>Mevlana Telekom Müd.</t>
  </si>
  <si>
    <t>2 8211010110406040422076</t>
  </si>
  <si>
    <t>2 4222010110053960420579</t>
  </si>
  <si>
    <t>Cihanbeyli İş.U</t>
  </si>
  <si>
    <t>2 4222010110793310421503</t>
  </si>
  <si>
    <t>Kulu İşl.Uzm.</t>
  </si>
  <si>
    <t>2 4222010100751740422087</t>
  </si>
  <si>
    <t>2 4222010110793290420601</t>
  </si>
  <si>
    <t>Umra Tlk.işletm</t>
  </si>
  <si>
    <t>Afyonkarahisar İl Telekom Müd.</t>
  </si>
  <si>
    <t>2 8211010110047650030173</t>
  </si>
  <si>
    <t>AFYONKARAHİSAR</t>
  </si>
  <si>
    <t>2 4222010100318480030166</t>
  </si>
  <si>
    <t>ŞebekTesisBakım</t>
  </si>
  <si>
    <t>DİĞER SAĞLIK PERSONELİ</t>
  </si>
  <si>
    <t>Isparta İl Telekom Müd.</t>
  </si>
  <si>
    <t>2 4222010110025980320113</t>
  </si>
  <si>
    <t>ISPARTA</t>
  </si>
  <si>
    <t>2 6110010113346350161364</t>
  </si>
  <si>
    <t>2 6110010113346320161361</t>
  </si>
  <si>
    <t>TT Mobil</t>
  </si>
  <si>
    <t>2 6190010113346310161360</t>
  </si>
  <si>
    <t>Bursa İl Telekom Müd.</t>
  </si>
  <si>
    <t>2 8211010110721660161377</t>
  </si>
  <si>
    <t>Gençosman Telekom Müd.</t>
  </si>
  <si>
    <t>Gemlik Tlk.isl</t>
  </si>
  <si>
    <t>Orhangazi Tlk.İ</t>
  </si>
  <si>
    <t>İnegöl Telekom Müd.</t>
  </si>
  <si>
    <t>2 4323010110873290161111</t>
  </si>
  <si>
    <t>Yenişehir Tl.Is</t>
  </si>
  <si>
    <t>Mustafa Kemal Paşa Telekom Md.</t>
  </si>
  <si>
    <t>Nilüfer Telekom Müd.</t>
  </si>
  <si>
    <t>2 8211010110721890161303</t>
  </si>
  <si>
    <t>2 4222010110871030160776</t>
  </si>
  <si>
    <t>Mudanya Tlk.isl</t>
  </si>
  <si>
    <t>2 4222010110598070161237</t>
  </si>
  <si>
    <t>Setbaşı Telekom Müd.</t>
  </si>
  <si>
    <t>2 8211010110722030161317</t>
  </si>
  <si>
    <t>2 4222010100997430161379</t>
  </si>
  <si>
    <t>Yalova İl Telekom Müd.</t>
  </si>
  <si>
    <t>2 8211010110650210770190</t>
  </si>
  <si>
    <t>YALOVA</t>
  </si>
  <si>
    <t>2 4222010104798150770185</t>
  </si>
  <si>
    <t>Bilecik İl Telekom Müd.</t>
  </si>
  <si>
    <t>2 4222010100035630110134</t>
  </si>
  <si>
    <t>BİLECİK</t>
  </si>
  <si>
    <t>Şebeke hizmetle</t>
  </si>
  <si>
    <t>Çanakkale il Telekom Müd.</t>
  </si>
  <si>
    <t>Biga Telekom Müd.</t>
  </si>
  <si>
    <t>Kütahya İl Telekom Müd.</t>
  </si>
  <si>
    <t>Şeb.Tes. Bak.On</t>
  </si>
  <si>
    <t>Batman İl Telekom Müd.</t>
  </si>
  <si>
    <t>2 8211010110011970720103</t>
  </si>
  <si>
    <t>BATMAN</t>
  </si>
  <si>
    <t>2 4222010100087670720177</t>
  </si>
  <si>
    <t>Hakkari İl Telekom Müd.</t>
  </si>
  <si>
    <t>2 8211010110003170300105</t>
  </si>
  <si>
    <t>HAKKARİ</t>
  </si>
  <si>
    <t>2 4222010100034870300144</t>
  </si>
  <si>
    <t>Şanlıurfa İl Telekom Müd.</t>
  </si>
  <si>
    <t>2 8211010110021150630143</t>
  </si>
  <si>
    <t>ŞANLIURFA</t>
  </si>
  <si>
    <t>2 4321010100091010630118</t>
  </si>
  <si>
    <t>İ/Ş Tes.Künk.Do</t>
  </si>
  <si>
    <t>Şırnak İl Telekom Müd.</t>
  </si>
  <si>
    <t>2 8211010110001320730181</t>
  </si>
  <si>
    <t>ŞIRNAK</t>
  </si>
  <si>
    <t>2 4222010110001300730179</t>
  </si>
  <si>
    <t>İşletme</t>
  </si>
  <si>
    <t>Van İl Telekom Müd.</t>
  </si>
  <si>
    <t>2 7022010110014180650180</t>
  </si>
  <si>
    <t>VAN</t>
  </si>
  <si>
    <t>2 4221010110019360650116</t>
  </si>
  <si>
    <t>Bitlis İl Telekom Müd.</t>
  </si>
  <si>
    <t>2 7022010300062200130130</t>
  </si>
  <si>
    <t>BİTLİS</t>
  </si>
  <si>
    <t>2 4222010300062190130129</t>
  </si>
  <si>
    <t>Siirt İl Telekom Müd.</t>
  </si>
  <si>
    <t>2 4222010100081070560144</t>
  </si>
  <si>
    <t>SİİRT</t>
  </si>
  <si>
    <t>Ağrı İl Telekom Müdürlüğü</t>
  </si>
  <si>
    <t>2 7010010110018290040126</t>
  </si>
  <si>
    <t>AĞRI</t>
  </si>
  <si>
    <t>2 4222010110018310040128</t>
  </si>
  <si>
    <t>Ardahan İl Telekom Müd.</t>
  </si>
  <si>
    <t>2 7022010210011830750323</t>
  </si>
  <si>
    <t>ARDAHAN</t>
  </si>
  <si>
    <t>2 4222010200141350750347</t>
  </si>
  <si>
    <t>Bingöl İl Telekom Müd.</t>
  </si>
  <si>
    <t>2 8211010110006430120130</t>
  </si>
  <si>
    <t>BİNGÖL</t>
  </si>
  <si>
    <t>2 4222010100059620120184</t>
  </si>
  <si>
    <t>Erzincan İl Telekom Müd.</t>
  </si>
  <si>
    <t>2 8211010110014650240118</t>
  </si>
  <si>
    <t>ERZİNCAN</t>
  </si>
  <si>
    <t>2 4222010100099800240167</t>
  </si>
  <si>
    <t>Muş İl Telekom Müd.</t>
  </si>
  <si>
    <t>2 7022010100014470490130</t>
  </si>
  <si>
    <t>MUŞ</t>
  </si>
  <si>
    <t>2 4222010100049130490104</t>
  </si>
  <si>
    <t>Tunceli İl Telekom Müd.</t>
  </si>
  <si>
    <t>2 7022010110005480620149</t>
  </si>
  <si>
    <t>TUNCELİ</t>
  </si>
  <si>
    <t>2 4222010100046990620102</t>
  </si>
  <si>
    <t>Avea-Erzurum</t>
  </si>
  <si>
    <t>ERZURUM</t>
  </si>
  <si>
    <t>Avea</t>
  </si>
  <si>
    <t>Erzurum İl Telekom Müd.</t>
  </si>
  <si>
    <t>2 7022010110029170252191</t>
  </si>
  <si>
    <t>2 4222010110029350252112</t>
  </si>
  <si>
    <t>ERZURUM BÖLGE</t>
  </si>
  <si>
    <t>2 6110010110593260252146</t>
  </si>
  <si>
    <t>2 6110010110593270252147</t>
  </si>
  <si>
    <t>2 6190010110593290252149</t>
  </si>
  <si>
    <t>Elazığ İl Telekom Müd.</t>
  </si>
  <si>
    <t>2 7022010110020200230112</t>
  </si>
  <si>
    <t>ELAZIĞ</t>
  </si>
  <si>
    <t>2 4222010110020210230113</t>
  </si>
  <si>
    <t>Kars İl Telekom Müd.</t>
  </si>
  <si>
    <t>2 4222010100106780360128</t>
  </si>
  <si>
    <t>KARS</t>
  </si>
  <si>
    <t>BakımOnarım</t>
  </si>
  <si>
    <t>Kırklareli İl Telekom Müd.</t>
  </si>
  <si>
    <t>2 8211010100380130390143</t>
  </si>
  <si>
    <t>KIRKLARELİ</t>
  </si>
  <si>
    <t>2 4222010110150290390175</t>
  </si>
  <si>
    <t>Lüleburgaz Telekom Müd.</t>
  </si>
  <si>
    <t>2 8219010110036700390565</t>
  </si>
  <si>
    <t>2 4222010110036710390566</t>
  </si>
  <si>
    <t>Adapazarı Telekom Müd.</t>
  </si>
  <si>
    <t>2 4222010110279200540241</t>
  </si>
  <si>
    <t>SAKARYA (ADAPAZARI)</t>
  </si>
  <si>
    <t>Akyazı Tlk.İş</t>
  </si>
  <si>
    <t>2 4223010110279290541150</t>
  </si>
  <si>
    <t>Ferizli Tlk.İşl</t>
  </si>
  <si>
    <t>2 4222010110279210540342</t>
  </si>
  <si>
    <t>Geyve Tlk.Srmlk</t>
  </si>
  <si>
    <t>2 4222010110279220540443</t>
  </si>
  <si>
    <t>Hendekı Tlk.İşl</t>
  </si>
  <si>
    <t>2 4222010110279230540544</t>
  </si>
  <si>
    <t>Karasu Tlk.İşl</t>
  </si>
  <si>
    <t>2 4222010110279260540847</t>
  </si>
  <si>
    <t>Kocaeli Tl.Srml</t>
  </si>
  <si>
    <t>2 4222010110279270540948</t>
  </si>
  <si>
    <t>Pamukova Srmlk.</t>
  </si>
  <si>
    <t>2 4222010110279240540645</t>
  </si>
  <si>
    <t>Sapanca İşl.</t>
  </si>
  <si>
    <t>2 4222010110279310541352</t>
  </si>
  <si>
    <t>Söğütlü Srmllk</t>
  </si>
  <si>
    <t>2 4222010100376030540194</t>
  </si>
  <si>
    <t>Sakarya İl Telekom Müd.</t>
  </si>
  <si>
    <t>2 6110010110085200540141</t>
  </si>
  <si>
    <t>2 4222010100340280540111</t>
  </si>
  <si>
    <t>Alemdar Telekom Müd.</t>
  </si>
  <si>
    <t>2 8211010110416240411350</t>
  </si>
  <si>
    <t>KOCAELİ (İZMİT)</t>
  </si>
  <si>
    <t>2 4222010110850240410791</t>
  </si>
  <si>
    <t>Derince Tlk.Şfl</t>
  </si>
  <si>
    <t>2 4222010110850250410492</t>
  </si>
  <si>
    <t>Kandıra Tlk.Şfl</t>
  </si>
  <si>
    <t>2 4222010110543880410610</t>
  </si>
  <si>
    <t>Körfez İşl.Şf</t>
  </si>
  <si>
    <t>2 4323010100644360411340</t>
  </si>
  <si>
    <t>Gebze Telekom Müd.</t>
  </si>
  <si>
    <t>2 7022020110417410410270</t>
  </si>
  <si>
    <t>2 4222020100746920410214</t>
  </si>
  <si>
    <t>Gölcük Telekom Müd.</t>
  </si>
  <si>
    <t>2 7010010110416580410384</t>
  </si>
  <si>
    <t>2 4222010110544610410583</t>
  </si>
  <si>
    <t>Karamürsel Tlk</t>
  </si>
  <si>
    <t>2 4222010110064720410312</t>
  </si>
  <si>
    <t>Kocaeli İl Telekom Müd.</t>
  </si>
  <si>
    <t>2 8211010110416570411383</t>
  </si>
  <si>
    <t>2 4222010110416410411367</t>
  </si>
  <si>
    <t>2 8110010110499660450263</t>
  </si>
  <si>
    <t>2 4222010110602550450470</t>
  </si>
  <si>
    <t>2 4222010110602560451271</t>
  </si>
  <si>
    <t>2 4222010100635130450203</t>
  </si>
  <si>
    <t>2 8110010110499690451766</t>
  </si>
  <si>
    <t>2 4222010110499700451767</t>
  </si>
  <si>
    <t>Mesir telekom Müdürlüğü</t>
  </si>
  <si>
    <t>2 8110010110499670451764</t>
  </si>
  <si>
    <t>2 4222010100591490451704</t>
  </si>
  <si>
    <t>2 4222010110602410451356</t>
  </si>
  <si>
    <t>2 4222010110602750450390</t>
  </si>
  <si>
    <t>2 8110010110499680450865</t>
  </si>
  <si>
    <t>2 4222010100635080450895</t>
  </si>
  <si>
    <t>Uşak İl Telekom Müd.</t>
  </si>
  <si>
    <t>2 8211010110024370640153</t>
  </si>
  <si>
    <t>2 4222010100170500640189</t>
  </si>
  <si>
    <t>2 4942010100195490640166</t>
  </si>
  <si>
    <t>2 7022010110512770090193</t>
  </si>
  <si>
    <t>2 4222010110178280090112</t>
  </si>
  <si>
    <t>2 7022010101125000090182</t>
  </si>
  <si>
    <t>2 4222010110608320090345</t>
  </si>
  <si>
    <t>2 4222010100048900090145</t>
  </si>
  <si>
    <t>2 7022010110512850090704</t>
  </si>
  <si>
    <t>2 4222010110438080090793</t>
  </si>
  <si>
    <t>2 7022010110512960090915</t>
  </si>
  <si>
    <t>2 4222010110608690090882</t>
  </si>
  <si>
    <t>2 4222010100983720090919</t>
  </si>
  <si>
    <t>2 7022010110512830091002</t>
  </si>
  <si>
    <t>2 4222010110608480091761</t>
  </si>
  <si>
    <t>2 4222010100987570091016</t>
  </si>
  <si>
    <t>2 7022010110500720480209</t>
  </si>
  <si>
    <t>2 4222010110359130480212</t>
  </si>
  <si>
    <t>2 7022010110500640480401</t>
  </si>
  <si>
    <t>2 4222010110333610480479</t>
  </si>
  <si>
    <t>2 7022010110500690480606</t>
  </si>
  <si>
    <t>2 4222010110337770480610</t>
  </si>
  <si>
    <t>2 7022010110539080480762</t>
  </si>
  <si>
    <t>2 4222010110524280480737</t>
  </si>
  <si>
    <t>2 7022010110500680481305</t>
  </si>
  <si>
    <t>2 4222010110337780480111</t>
  </si>
  <si>
    <t>Denizli İl Telekom Müd.</t>
  </si>
  <si>
    <t>2 4222010110391390202043</t>
  </si>
  <si>
    <t>Amasya İl Telekom Müdürlüğü</t>
  </si>
  <si>
    <t>2 8211010110022150050103</t>
  </si>
  <si>
    <t>AMASYA</t>
  </si>
  <si>
    <t>2 4222010100116040050153</t>
  </si>
  <si>
    <t>Merzifon Telekom İşl.Uzmanlığı</t>
  </si>
  <si>
    <t>2 8211010110022140050402</t>
  </si>
  <si>
    <t>2 4222010100205620050487</t>
  </si>
  <si>
    <t>Sinop İl Telekom Müd.</t>
  </si>
  <si>
    <t>2 8211010110014050570141</t>
  </si>
  <si>
    <t>SİNOP</t>
  </si>
  <si>
    <t>2 4222010100055160570151</t>
  </si>
  <si>
    <t>Tokat İl Telekom Müdürlüğü</t>
  </si>
  <si>
    <t>2 8211010110028320600147</t>
  </si>
  <si>
    <t>TOKAT</t>
  </si>
  <si>
    <t>2 4222010110046770600449</t>
  </si>
  <si>
    <t>Erbaa Tlk.İşk</t>
  </si>
  <si>
    <t>2 4222010110046750600547</t>
  </si>
  <si>
    <t>Niksar Tlk.İşl.</t>
  </si>
  <si>
    <t>2 4222010110028310600146</t>
  </si>
  <si>
    <t>Turhal Telekom Müdürlüğü</t>
  </si>
  <si>
    <t>2 8211010110022810600778</t>
  </si>
  <si>
    <t>2 4222010100189260600712</t>
  </si>
  <si>
    <t>2 4222010110046740600846</t>
  </si>
  <si>
    <t>Zile Tlk.İşl</t>
  </si>
  <si>
    <t>Çorum İl Telekom Müd.</t>
  </si>
  <si>
    <t>2 8211010110028100190113</t>
  </si>
  <si>
    <t>ÇORUM</t>
  </si>
  <si>
    <t>2 4222010110028120190115</t>
  </si>
  <si>
    <t>Şebeke tesis na</t>
  </si>
  <si>
    <t>Ordu İl Telekom Müd.</t>
  </si>
  <si>
    <t>2 4222010110048900520142</t>
  </si>
  <si>
    <t>ORDU</t>
  </si>
  <si>
    <t>Artvin İl Telekom Müd.</t>
  </si>
  <si>
    <t>2 7022010110010040080187</t>
  </si>
  <si>
    <t>ARTVİN</t>
  </si>
  <si>
    <t>2 4222010100002600080192</t>
  </si>
  <si>
    <t>Bayburt İl Telekom Müd.</t>
  </si>
  <si>
    <t>2 8211010110004450690190</t>
  </si>
  <si>
    <t>BAYBURT</t>
  </si>
  <si>
    <t>2 4222010100079950690147</t>
  </si>
  <si>
    <t>TRABZON</t>
  </si>
  <si>
    <t>27010010110384630610158000</t>
  </si>
  <si>
    <t>TRABZON BÖLGE</t>
  </si>
  <si>
    <t>2 7022010111024290610104</t>
  </si>
  <si>
    <t>2 6110010111024270610102</t>
  </si>
  <si>
    <t>2 8211010111024310610106</t>
  </si>
  <si>
    <t>Akçaabat Telekom Müd.</t>
  </si>
  <si>
    <t>2 7010010110234710610204</t>
  </si>
  <si>
    <t>2 4222010110234700610203</t>
  </si>
  <si>
    <t>Kanuni Telekom Müd.</t>
  </si>
  <si>
    <t>2 7010010110120170610193</t>
  </si>
  <si>
    <t>2 4222010110234690610102</t>
  </si>
  <si>
    <t>Trabzon İl Telekom Müd.</t>
  </si>
  <si>
    <t>2 7010010110120180610194</t>
  </si>
  <si>
    <t>2 4222010110234680610101</t>
  </si>
  <si>
    <t>Giresun İl Telekom Müd.</t>
  </si>
  <si>
    <t>2 5310010110024500280146</t>
  </si>
  <si>
    <t>GİRESUN</t>
  </si>
  <si>
    <t>2 4222010110025840280183</t>
  </si>
  <si>
    <t>Gümüşhane İl Telekom Müd.</t>
  </si>
  <si>
    <t>2 7022010110005830290101</t>
  </si>
  <si>
    <t>GÜMÜŞHANE</t>
  </si>
  <si>
    <t>2 4222010100067000290177</t>
  </si>
  <si>
    <t>Yatırım Bak.Onr</t>
  </si>
  <si>
    <t>Rize İl Telekom Müd.</t>
  </si>
  <si>
    <t>2 4222010110018150530150</t>
  </si>
  <si>
    <t>RİZE</t>
  </si>
  <si>
    <t>Kırıkkale İl Telekom Müd.</t>
  </si>
  <si>
    <t>2 7022010110016480710187</t>
  </si>
  <si>
    <t>KIRIKKALE</t>
  </si>
  <si>
    <t>2 4222010100080650710175</t>
  </si>
  <si>
    <t>Kastamonu İl Telekom Müd.</t>
  </si>
  <si>
    <t>2 8211010110026500370157</t>
  </si>
  <si>
    <t>KASTAMONU</t>
  </si>
  <si>
    <t>2 4222010110026760370183</t>
  </si>
  <si>
    <t>Bartın İl Telekom Müd.</t>
  </si>
  <si>
    <t>2 8211010110171180740171</t>
  </si>
  <si>
    <t>BARTIN</t>
  </si>
  <si>
    <t>2 4222010110171190740172</t>
  </si>
  <si>
    <t>Bolu İl Telekom Müd.</t>
  </si>
  <si>
    <t>2 7010010110153000140195</t>
  </si>
  <si>
    <t>BOLU</t>
  </si>
  <si>
    <t>2 4222010100169640140183</t>
  </si>
  <si>
    <t>Düzce İl Telekom Müd.</t>
  </si>
  <si>
    <t>2 4222010200305060810393</t>
  </si>
  <si>
    <t>DÜZCE</t>
  </si>
  <si>
    <t>Kdz. Ereğli İl Telekom Müd.</t>
  </si>
  <si>
    <t>2 4222010110151910670637</t>
  </si>
  <si>
    <t>ZONGULDAK</t>
  </si>
  <si>
    <t>Zonguldak İl Telekom Müd.</t>
  </si>
  <si>
    <t>2 4222010110263000670188</t>
  </si>
  <si>
    <t>ADANA BÖLGE</t>
  </si>
  <si>
    <t>2 7022010112109870010118</t>
  </si>
  <si>
    <t>2 6110010112109780010109</t>
  </si>
  <si>
    <t>2 6190010112109840010115</t>
  </si>
  <si>
    <t>Adana İl Telekom Müd.</t>
  </si>
  <si>
    <t>2 8211010110408550010124</t>
  </si>
  <si>
    <t>2 4222010100312850010130</t>
  </si>
  <si>
    <t>Mahfesığmaz Telekom Md.</t>
  </si>
  <si>
    <t>2 7022010110409220010191</t>
  </si>
  <si>
    <t>2 4222010100913400010242</t>
  </si>
  <si>
    <t>Yüreğir Telekom Md.</t>
  </si>
  <si>
    <t>2 7022010110409520010424</t>
  </si>
  <si>
    <t>2 4222010100608430010403</t>
  </si>
  <si>
    <t>Gaziantep İl Telekom Müd.</t>
  </si>
  <si>
    <t>2 8211010110234060270871</t>
  </si>
  <si>
    <t>GAZİANTEP</t>
  </si>
  <si>
    <t>2 4222010100195650270883</t>
  </si>
  <si>
    <t>Hatay İl Telekom Müd.</t>
  </si>
  <si>
    <t>2 8211020110238670310160</t>
  </si>
  <si>
    <t>2 4222020110238660310159</t>
  </si>
  <si>
    <t>İskenderun Telekom Müd.</t>
  </si>
  <si>
    <t>2 8211010110239260310522</t>
  </si>
  <si>
    <t>2 4222010100020480310539</t>
  </si>
  <si>
    <t>Niğde İl Telekom Müd.</t>
  </si>
  <si>
    <t>2 8211010110016710510145</t>
  </si>
  <si>
    <t>NİĞDE</t>
  </si>
  <si>
    <t>2 4222010100277190510170</t>
  </si>
  <si>
    <t>Mersin İl Telekom Müd.</t>
  </si>
  <si>
    <t>2 8211010110359620331385</t>
  </si>
  <si>
    <t>2 4222010110048450331308</t>
  </si>
  <si>
    <t>4 6190010111384340331228</t>
  </si>
  <si>
    <t>Yapı hizmetleri</t>
  </si>
  <si>
    <t>Silifke Telekom Müd.</t>
  </si>
  <si>
    <t>2 8211010110353450330650</t>
  </si>
  <si>
    <t>2 4222010110003520330674</t>
  </si>
  <si>
    <t>Tarsus Telekom Müd.</t>
  </si>
  <si>
    <t>2 7022020210015300330788</t>
  </si>
  <si>
    <t>2 4222020100438940330736</t>
  </si>
  <si>
    <t>Osmaniye il Telekom Müd.</t>
  </si>
  <si>
    <t>2 4222010210217010801066</t>
  </si>
  <si>
    <t>OSMANİYE</t>
  </si>
  <si>
    <t>2 8211010110014000400105</t>
  </si>
  <si>
    <t>2 4222010110010360400129</t>
  </si>
  <si>
    <t>2 4222010110013990400104</t>
  </si>
  <si>
    <t>Yapı işleri Tes</t>
  </si>
  <si>
    <t>2 8211010110018370500138</t>
  </si>
  <si>
    <t>2 4222010100215330500116</t>
  </si>
  <si>
    <t>2 8211010110027520660135</t>
  </si>
  <si>
    <t>2 4222010110027510660134</t>
  </si>
  <si>
    <t>2 5310010100277080680190</t>
  </si>
  <si>
    <t>2 7500010110014720680171</t>
  </si>
  <si>
    <t>İşyeri hekimlik</t>
  </si>
  <si>
    <t>2 4222010100228830680118</t>
  </si>
  <si>
    <t>2 7022010111314020381569</t>
  </si>
  <si>
    <t>2 6110010111314010381568</t>
  </si>
  <si>
    <t>2 8211010111314000381567</t>
  </si>
  <si>
    <t>2 8211010110220530381539</t>
  </si>
  <si>
    <t>2 4222010100477550381509</t>
  </si>
  <si>
    <t>2 8211010110220760381562</t>
  </si>
  <si>
    <t>Büro ve Sağlık</t>
  </si>
  <si>
    <t>2 4222010100085970381539</t>
  </si>
  <si>
    <t>2 8211010100227170580162</t>
  </si>
  <si>
    <t>2 4222010100089550580174</t>
  </si>
  <si>
    <t>GENEL MÜDÜRLÜK</t>
  </si>
  <si>
    <t>ANKARA BÖLGE</t>
  </si>
  <si>
    <t>1 Tam Zamanlı İşyeri Hekimi</t>
  </si>
  <si>
    <t>İZMİR BÖLGE</t>
  </si>
  <si>
    <t>İZMİR</t>
  </si>
  <si>
    <t>Avcılar Telekom Müd.</t>
  </si>
  <si>
    <t>2 8211090910262490342651</t>
  </si>
  <si>
    <t>2 4222090105125920342609</t>
  </si>
  <si>
    <t>Büyükçekmece Telekom Müd.</t>
  </si>
  <si>
    <t>2 8211090910262690342071</t>
  </si>
  <si>
    <t>2 4222090105182810343672</t>
  </si>
  <si>
    <t>2 4222090910392270341731</t>
  </si>
  <si>
    <t>Eminönü Telekom Müd.</t>
  </si>
  <si>
    <t>2 8211050510418940340679</t>
  </si>
  <si>
    <t>2 4222050404149200340616</t>
  </si>
  <si>
    <t>Fatih Telekom Müd.</t>
  </si>
  <si>
    <t>2 8211050510418550340640</t>
  </si>
  <si>
    <t>2 4222050510269440340667</t>
  </si>
  <si>
    <t>İkitelli Telekom Müdürlüğü</t>
  </si>
  <si>
    <t>2 8211090913092470343503</t>
  </si>
  <si>
    <t>2 4222090913092480343504</t>
  </si>
  <si>
    <t>Bağcılar Telekom Müd.</t>
  </si>
  <si>
    <t>2 8211010110781730342780</t>
  </si>
  <si>
    <t>2 4222010110610850342764</t>
  </si>
  <si>
    <t>Bakırköy Telekom Müd.</t>
  </si>
  <si>
    <t>2 8211010110781450340252</t>
  </si>
  <si>
    <t>2 4222010105126240340241</t>
  </si>
  <si>
    <t>Esenler-Bayrampaşa Telekom Md.</t>
  </si>
  <si>
    <t>2 8211010110781550343362</t>
  </si>
  <si>
    <t>2 4222010505146050343382</t>
  </si>
  <si>
    <t>Gaziosmanpaşa Telekom Müd.</t>
  </si>
  <si>
    <t>2 8211060610425320340938</t>
  </si>
  <si>
    <t>2 4222060610248480340908</t>
  </si>
  <si>
    <t>Bahçelievler Telekom Müd.</t>
  </si>
  <si>
    <t>2 4222010505146220342802</t>
  </si>
  <si>
    <t>2 7022010110781860342993</t>
  </si>
  <si>
    <t>Küçükyalı Telekom Müd.</t>
  </si>
  <si>
    <t>2 8211080810521730343076</t>
  </si>
  <si>
    <t>2 4222080804387540343085</t>
  </si>
  <si>
    <t>Pendik Telekom Müd.</t>
  </si>
  <si>
    <t>2 7022080810521580342361</t>
  </si>
  <si>
    <t>2 4321080810624770343101</t>
  </si>
  <si>
    <t>2 4222080810038650342374</t>
  </si>
  <si>
    <t>Ümraniye Telekom Müd.</t>
  </si>
  <si>
    <t>2 8211070710804410342420</t>
  </si>
  <si>
    <t>2 4222070710408330342485</t>
  </si>
  <si>
    <t>2 4321070710997550341831</t>
  </si>
  <si>
    <t>Bebek Telekom Müd.</t>
  </si>
  <si>
    <t>2 7022020210598940341137</t>
  </si>
  <si>
    <t>2 4222020205077980341165</t>
  </si>
  <si>
    <t>Beyoğlu Telekom Müd.</t>
  </si>
  <si>
    <t>2 7022020210599160341259</t>
  </si>
  <si>
    <t>2 4222030304116820340576</t>
  </si>
  <si>
    <t>İstanbul Yakas İl Telekom Müd.</t>
  </si>
  <si>
    <t>2 6311020210599020340345</t>
  </si>
  <si>
    <t>2 4222020210599040340347</t>
  </si>
  <si>
    <t>2 4222020211369290341254</t>
  </si>
  <si>
    <t>ETİLER</t>
  </si>
  <si>
    <t>2 8211020212681310340315</t>
  </si>
  <si>
    <t>Edirne İl Telekom Müd</t>
  </si>
  <si>
    <t>2 7022010110025280220156</t>
  </si>
  <si>
    <t>2 4222010110138280220107</t>
  </si>
  <si>
    <t>EDİRNE</t>
  </si>
  <si>
    <t>2 8211010113419210060291</t>
  </si>
  <si>
    <t>Ankara İl Telekom Müdürlüğü</t>
  </si>
  <si>
    <t>2 8211010101253030060247</t>
  </si>
  <si>
    <t>2 4222010201271720060273</t>
  </si>
  <si>
    <t>2 4321010202157100060250</t>
  </si>
  <si>
    <t>Bahçelievler Telekom Müdürlüğü</t>
  </si>
  <si>
    <t>2 8211020210582660060764</t>
  </si>
  <si>
    <t>2 4222020210750250062042</t>
  </si>
  <si>
    <t>İncesu Telekom Müdürlüğü</t>
  </si>
  <si>
    <t>2 4222010110876720060579</t>
  </si>
  <si>
    <t>2 8211020210582630060761</t>
  </si>
  <si>
    <t>2 4222020201556320060715</t>
  </si>
  <si>
    <t>Ulus Telekom Müdürlüğü</t>
  </si>
  <si>
    <t>2 8211010110694860060232</t>
  </si>
  <si>
    <t>2 4222020210750650061082</t>
  </si>
  <si>
    <t>2 4222010101588240060206</t>
  </si>
  <si>
    <t>Çankırı İl Telekom Müd.</t>
  </si>
  <si>
    <t>2 8211010110147950180188</t>
  </si>
  <si>
    <t>2 4222010100075140180155</t>
  </si>
  <si>
    <t>ÇANKIRI</t>
  </si>
  <si>
    <t>2 4222010110268510671157</t>
  </si>
  <si>
    <t>2 7022010110231170670609</t>
  </si>
  <si>
    <t>2 7022010110226770670154</t>
  </si>
  <si>
    <t>2 4222010110268410670347</t>
  </si>
  <si>
    <t>2 4222010110268420670448</t>
  </si>
  <si>
    <t>2 7010010110219580170194</t>
  </si>
  <si>
    <t>2 7022010110219540170490</t>
  </si>
  <si>
    <t>Altıeylül Telekom Müd.</t>
  </si>
  <si>
    <t>2 8211010110502570100122</t>
  </si>
  <si>
    <t>2 4222010100761830100122</t>
  </si>
  <si>
    <t>Balıkesir İl Telekom Müd.</t>
  </si>
  <si>
    <t>2 8211010110503060100171</t>
  </si>
  <si>
    <t>2 4222010110502730100138</t>
  </si>
  <si>
    <t>Bandırma Telekom Müd.</t>
  </si>
  <si>
    <t>2 8211010110503740100442</t>
  </si>
  <si>
    <t>2 4222010110623960101036</t>
  </si>
  <si>
    <t>2 4222010100858560100492</t>
  </si>
  <si>
    <t>Edremit Telekom Müd.</t>
  </si>
  <si>
    <t>2 8211010110503750100843</t>
  </si>
  <si>
    <t>2 4222010110263520100876</t>
  </si>
  <si>
    <t>BALIKESİR</t>
  </si>
  <si>
    <t>ANTALYA</t>
  </si>
  <si>
    <t>2 6110010113539900072014</t>
  </si>
  <si>
    <t>2 6110010113539940072018</t>
  </si>
  <si>
    <t>2 6190010113539930072017</t>
  </si>
  <si>
    <t>Alanya Telekom Müdürlü</t>
  </si>
  <si>
    <t>2 8211010110567520070381</t>
  </si>
  <si>
    <t>2 4222010110728200070647</t>
  </si>
  <si>
    <t>2 4222010100664040070306</t>
  </si>
  <si>
    <t>Antalya İl Telekom Müdürlüğü</t>
  </si>
  <si>
    <t>2 8211010110566920072021</t>
  </si>
  <si>
    <t>2 4222010100596820072074</t>
  </si>
  <si>
    <t>2 4339010110566940072023</t>
  </si>
  <si>
    <t>Güllük Telekom Müdürlü</t>
  </si>
  <si>
    <t>2 8211010110567130072042</t>
  </si>
  <si>
    <t>2 4222010110725050070923</t>
  </si>
  <si>
    <t>2 4222010110061140072077</t>
  </si>
  <si>
    <t>Kızıltoprak İl Telekom Müdürlü</t>
  </si>
  <si>
    <t>2 8211010110567330072062</t>
  </si>
  <si>
    <t>2 4222010110726410071262</t>
  </si>
  <si>
    <t>2 4222010100482440072082</t>
  </si>
  <si>
    <t>Kumluca Telekom Müdürlü</t>
  </si>
  <si>
    <t>2 8211010110604560071002</t>
  </si>
  <si>
    <t>2 4222010110725720070490</t>
  </si>
  <si>
    <t>2 4222010110604550071001</t>
  </si>
  <si>
    <t>Manavgat Telekom Müdürlü</t>
  </si>
  <si>
    <t>2 8211010110567300071159</t>
  </si>
  <si>
    <t>2 4222010100716210071182</t>
  </si>
  <si>
    <t>Karaman İl Telekom Müd.</t>
  </si>
  <si>
    <t>2 8211010110013840700138</t>
  </si>
  <si>
    <t>2 4222010110029380700440</t>
  </si>
  <si>
    <t>2 4222010100015270700157</t>
  </si>
  <si>
    <t>KARAMAN</t>
  </si>
  <si>
    <t>SAMSUN</t>
  </si>
  <si>
    <t>2 6110010111370430551818</t>
  </si>
  <si>
    <t>2 6110010111370440551819</t>
  </si>
  <si>
    <t>2 6190010111370420551817</t>
  </si>
  <si>
    <t>Bafra Telekom Müd.</t>
  </si>
  <si>
    <t>2 8211010110312070550309</t>
  </si>
  <si>
    <t>2 4222010110106890550355</t>
  </si>
  <si>
    <t>Canik Telekom Müd.</t>
  </si>
  <si>
    <t>2 8219010110311940551793</t>
  </si>
  <si>
    <t>2 4222010110104660551726</t>
  </si>
  <si>
    <t>Çarşamba Telekom Müd.</t>
  </si>
  <si>
    <t>2 8211010110312150550417</t>
  </si>
  <si>
    <t>2 4222010110191690550496</t>
  </si>
  <si>
    <t>İlkadım Telekom Müd.</t>
  </si>
  <si>
    <t>2 4222010110375460551643</t>
  </si>
  <si>
    <t>2 8219010110311930551892</t>
  </si>
  <si>
    <t>2 4222010110105720551835</t>
  </si>
  <si>
    <t>Samsun İl Telekom Müd.</t>
  </si>
  <si>
    <t>2 8211010110312140551816</t>
  </si>
  <si>
    <t>2 4222010110312130551815</t>
  </si>
  <si>
    <t>2 4222010110031510110237</t>
  </si>
  <si>
    <t>2 8211010110016840110125</t>
  </si>
  <si>
    <t>Iğdır il Telekom Müd.</t>
  </si>
  <si>
    <t>2 8211010110003700760162</t>
  </si>
  <si>
    <t>2 4222010100018240760134</t>
  </si>
  <si>
    <t>2 6190010100130890360114</t>
  </si>
  <si>
    <t>IĞDIR</t>
  </si>
  <si>
    <t>K.maraş İl Telekom Müd.</t>
  </si>
  <si>
    <t>2 8211010110036760460121</t>
  </si>
  <si>
    <t>2 4222010100160030460102</t>
  </si>
  <si>
    <t>KAHRAMANMARAŞ</t>
  </si>
  <si>
    <t>2 4222020201682490060722</t>
  </si>
  <si>
    <t>2 8211020210582760060774</t>
  </si>
  <si>
    <t>Dikmen Telekom Müdürlüğü</t>
  </si>
  <si>
    <t>2 4222020210264660060780</t>
  </si>
  <si>
    <t>2 8211010110694430062386</t>
  </si>
  <si>
    <t>Keçiören Telekom Müdürlüğü</t>
  </si>
  <si>
    <t>2 4222010110876530060860</t>
  </si>
  <si>
    <t>2 4222010102263150062382</t>
  </si>
  <si>
    <t>2 7022010110694790061825</t>
  </si>
  <si>
    <t>Polatlı Telekom Müdürlüğü</t>
  </si>
  <si>
    <t>2 4222020210750430061260</t>
  </si>
  <si>
    <t>2 4222010110615130061813</t>
  </si>
  <si>
    <t>2 4222010110876630060370</t>
  </si>
  <si>
    <t>Sincan Telekom Müdürlüğü</t>
  </si>
  <si>
    <t>2 8211010110694280062571</t>
  </si>
  <si>
    <t>2 4222010110327630062572</t>
  </si>
  <si>
    <t>2 8211010110694420062185</t>
  </si>
  <si>
    <t>Yenimahalle Telekom Müdürlüğü</t>
  </si>
  <si>
    <t>2 4222010110876540061661</t>
  </si>
  <si>
    <t>2 4222010101682130062183</t>
  </si>
  <si>
    <t>2 8211020210582960060794</t>
  </si>
  <si>
    <t>Yenişehir Telekom MüdürlüğüTel</t>
  </si>
  <si>
    <t>2 4222020201554930060770</t>
  </si>
  <si>
    <t>Şebeke Tesis ba</t>
  </si>
  <si>
    <t>Telekom İşletme</t>
  </si>
  <si>
    <t>2 7022070710803960341072</t>
  </si>
  <si>
    <t>Erenköy Telekom Müd.</t>
  </si>
  <si>
    <t>2 4222070705301160341073</t>
  </si>
  <si>
    <t>2 7022020210598910341234</t>
  </si>
  <si>
    <t>Gayrettepe Telekom Müd.</t>
  </si>
  <si>
    <t>2 4222020204049990340386</t>
  </si>
  <si>
    <t>2 7022070710803900341366</t>
  </si>
  <si>
    <t>İst.Anad.Yak. İl Telekom Müd.</t>
  </si>
  <si>
    <t>2 4222070710803930341369</t>
  </si>
  <si>
    <t>Yapı İşleri tes</t>
  </si>
  <si>
    <t>2 7022070710803970341073</t>
  </si>
  <si>
    <t>Kadıköy Telekom Müd.</t>
  </si>
  <si>
    <t>2 4222070704158900341016</t>
  </si>
  <si>
    <t>Sultanbeyli Tel</t>
  </si>
  <si>
    <t>Şile Tlkı.İşl</t>
  </si>
  <si>
    <t>2 7022070710804490341328</t>
  </si>
  <si>
    <t>Üsküdar Telekom Müd.</t>
  </si>
  <si>
    <t>2 4222070705114510341332</t>
  </si>
  <si>
    <t>2 6110010111717360353117</t>
  </si>
  <si>
    <t>2 4222010101914510352314</t>
  </si>
  <si>
    <t>2 6110010111738400350384</t>
  </si>
  <si>
    <t>Bergama Telekom Müd.</t>
  </si>
  <si>
    <t>2 6110010112086230350644</t>
  </si>
  <si>
    <t>Dikili Tlk.İşl</t>
  </si>
  <si>
    <t>2 6110010112086220351143</t>
  </si>
  <si>
    <t>Kınık Tlk.İşlet</t>
  </si>
  <si>
    <t>2 4222010110292780350352</t>
  </si>
  <si>
    <t>2 6110010111717090353087</t>
  </si>
  <si>
    <t>Bornova Telekom Müd.</t>
  </si>
  <si>
    <t>2 4222010112075880351076</t>
  </si>
  <si>
    <t>Kemalpaşa Tl.İş</t>
  </si>
  <si>
    <t>2 4222010110270820353087</t>
  </si>
  <si>
    <t>2 4222010112081920352001</t>
  </si>
  <si>
    <t>Çiğli İl Telekom Müd.</t>
  </si>
  <si>
    <t>Aliağa Tlk.İşlt</t>
  </si>
  <si>
    <t>2 6110010111717650352646</t>
  </si>
  <si>
    <t>2 4222010112081940350703</t>
  </si>
  <si>
    <t>Foça Tlk.İşl.Şf</t>
  </si>
  <si>
    <t>2 4222010112081930351302</t>
  </si>
  <si>
    <t>Menemen Tlk.şfl</t>
  </si>
  <si>
    <t>2 4222010111471400352659</t>
  </si>
  <si>
    <t>2 8211010111717800352361</t>
  </si>
  <si>
    <t>İzmir İl Telekom Müdürlüğü</t>
  </si>
  <si>
    <t>2 4222010100038480350409</t>
  </si>
  <si>
    <t>2 4942010111717790352360</t>
  </si>
  <si>
    <t>Şoförlük hizmet</t>
  </si>
  <si>
    <t>2 4222010101713760352318</t>
  </si>
  <si>
    <t>2 8211010111716940353172</t>
  </si>
  <si>
    <t>Karabağlar Telekom Müd.</t>
  </si>
  <si>
    <t>2 6110010112085760352294</t>
  </si>
  <si>
    <t>Menderes Tl.İşl</t>
  </si>
  <si>
    <t>2 4222010112085750351693</t>
  </si>
  <si>
    <t>Selçuk Tlk.İşl</t>
  </si>
  <si>
    <t>2 4222010111182070353132</t>
  </si>
  <si>
    <t>2 4222010112085770351895</t>
  </si>
  <si>
    <t>Torbalı Tlk.İşl</t>
  </si>
  <si>
    <t>2 6110010111717910350972</t>
  </si>
  <si>
    <t>Karşıyaka Telekom Müd.</t>
  </si>
  <si>
    <t>2 4222010112084030350918</t>
  </si>
  <si>
    <t>Mavişehir Tk.iş</t>
  </si>
  <si>
    <t>2 4222010102005300350972</t>
  </si>
  <si>
    <t>2 8211010111717890352370</t>
  </si>
  <si>
    <t>Konak Telekom Müd.</t>
  </si>
  <si>
    <t>2 4222010101956880352380</t>
  </si>
  <si>
    <t>2 4222010112085900350211</t>
  </si>
  <si>
    <t>Ödemiş Telekom Müd.</t>
  </si>
  <si>
    <t>Bayındır Tlk.İş</t>
  </si>
  <si>
    <t>2 8211010111718260351410</t>
  </si>
  <si>
    <t>2 4222010112085890351210</t>
  </si>
  <si>
    <t>Kiraz Tlk.İşltm</t>
  </si>
  <si>
    <t>2 4222010112085930351414</t>
  </si>
  <si>
    <t>2 4222010112085910351712</t>
  </si>
  <si>
    <t>Tire Tlk.İşletm</t>
  </si>
  <si>
    <t>2 6110010111717960352977</t>
  </si>
  <si>
    <t>Sahil Telekom Müd.</t>
  </si>
  <si>
    <t>2 4222010112076540351545</t>
  </si>
  <si>
    <t>Seferihisar İşl</t>
  </si>
  <si>
    <t>2 4222010111249730352908</t>
  </si>
  <si>
    <t>2 6110010111717150351993</t>
  </si>
  <si>
    <t>Yarımada Telekom Müd.</t>
  </si>
  <si>
    <t>2 6110010112084210350836</t>
  </si>
  <si>
    <t>Karaburun Tk.iş</t>
  </si>
  <si>
    <t>2 4222010112084190351934</t>
  </si>
  <si>
    <t>2 6110010110273360350550</t>
  </si>
  <si>
    <t>Urla Tlk.İşltm</t>
  </si>
  <si>
    <t>2 8211010111716850352363</t>
  </si>
  <si>
    <t>Yenişehir Telekom Müd.</t>
  </si>
  <si>
    <t>2 4222010102236460352305</t>
  </si>
  <si>
    <t>2 4222010112084070352222</t>
  </si>
  <si>
    <t>Şirinyer Tlk.İş</t>
  </si>
  <si>
    <t>TAM ZAMANLI İŞYERİ HEKİMİ</t>
  </si>
  <si>
    <t>3 TAM ZAMANLI İŞYERİ HEKİMİ</t>
  </si>
  <si>
    <t>2 8211010210258640790179</t>
  </si>
  <si>
    <t>Kilis İl Telekom Müd.</t>
  </si>
  <si>
    <t>2 4222010200333170790136</t>
  </si>
  <si>
    <t>KİLİS</t>
  </si>
  <si>
    <t>YARI ZAMANLI İŞYERİ HEKİMİ</t>
  </si>
  <si>
    <t>YARIM ZAMANLI İŞYERİ HEKİMİ</t>
  </si>
  <si>
    <t>2 7021010113503500350454</t>
  </si>
  <si>
    <t>İZMİR IŞIKKENT</t>
  </si>
  <si>
    <t>2 7022010116617330352367</t>
  </si>
  <si>
    <t>2 6110010116617410352375</t>
  </si>
  <si>
    <t>2 8211010116617390352373</t>
  </si>
  <si>
    <t>2 Tam Zamanlı İşyeri Hekimi</t>
  </si>
  <si>
    <t>ANTALYA BÖLGE</t>
  </si>
  <si>
    <t>SAMSUN BÖLGE</t>
  </si>
  <si>
    <t>1 Yarı Zamanlı İşyeri Hekimi</t>
  </si>
  <si>
    <t>İSTANBUL BÖLGE</t>
  </si>
  <si>
    <t>3 Tam Zamanlı İşyeri Hekimi</t>
  </si>
  <si>
    <t>1,5 Tam Zamanlı İşyeri Hekimi</t>
  </si>
  <si>
    <t>TT Ödeme Hizm. A.Ş.</t>
  </si>
  <si>
    <t>2 6190020212290720341247</t>
  </si>
  <si>
    <t xml:space="preserve">İSTANBUL  </t>
  </si>
  <si>
    <t>2 7022010110693440060284</t>
  </si>
  <si>
    <t>ANKARA GM BÜRO HİZMETLERİ</t>
  </si>
  <si>
    <t>2 9521010110712850060285</t>
  </si>
  <si>
    <t>ANKARA YAPI HİZMETLERİ</t>
  </si>
  <si>
    <t> 2 5224010113511070060262</t>
  </si>
  <si>
    <t>ANKESÖR VE KARTLI SİS. TAHMİL-TAHLİYE</t>
  </si>
  <si>
    <t>2 6110020212472330060775</t>
  </si>
  <si>
    <t>DODURGA (TÜRKKONUT)</t>
  </si>
  <si>
    <t>2 8211020210713260062129</t>
  </si>
  <si>
    <t>FATURALAMA BÜRO</t>
  </si>
  <si>
    <t>2 7022070713757980341012</t>
  </si>
  <si>
    <t>ACIBADEM</t>
  </si>
  <si>
    <t>2 7022020211141320340352</t>
  </si>
  <si>
    <t>2 5812020211258870340370</t>
  </si>
  <si>
    <t>GAYRETTEPE (MECİDİYEKÖY)</t>
  </si>
  <si>
    <t>TT ÖDEME HİZMETLERİ (FLEKSUS)</t>
  </si>
  <si>
    <t>2 3514020212409540340395</t>
  </si>
  <si>
    <t xml:space="preserve">TTES </t>
  </si>
  <si>
    <t>2 7022070713786350342436</t>
  </si>
  <si>
    <t>ÜMRANİYE</t>
  </si>
  <si>
    <t>2 2733070700001160344181</t>
  </si>
  <si>
    <t>ÜRÜN KONTROL VE DESTEK MÜDÜRLÜĞÜ</t>
  </si>
  <si>
    <t xml:space="preserve">İSTANBUL </t>
  </si>
  <si>
    <t>2 7022070713757800341091</t>
  </si>
  <si>
    <t>2 6110020212445540340309</t>
  </si>
  <si>
    <t>GAYRETTEPE</t>
  </si>
  <si>
    <t>2 6110010113484680342736</t>
  </si>
  <si>
    <t>GÜNEŞLİ</t>
  </si>
  <si>
    <t>2 6020020211728500341285</t>
  </si>
  <si>
    <t>NET EKRAN</t>
  </si>
  <si>
    <t xml:space="preserve">25911020212125180341280000 </t>
  </si>
  <si>
    <t>NET EKRAN 1</t>
  </si>
  <si>
    <t>25911020212125200341282000</t>
  </si>
  <si>
    <t>NET EKRAN 2</t>
  </si>
  <si>
    <t>25911020212125190341281000</t>
  </si>
  <si>
    <t>NET EKRAN 3</t>
  </si>
  <si>
    <t>25911020212125160341278000</t>
  </si>
  <si>
    <t>NET EKRAN 4</t>
  </si>
  <si>
    <t>25911020212125150341277000</t>
  </si>
  <si>
    <t>NET EKRAN 5</t>
  </si>
  <si>
    <t>25911020212125140341276000</t>
  </si>
  <si>
    <t>NET EKRAN 6</t>
  </si>
  <si>
    <t>25911020212310120341247000</t>
  </si>
  <si>
    <t>NET EKRAN 7</t>
  </si>
  <si>
    <t>25911020212310130341248000</t>
  </si>
  <si>
    <t>NET EKRAN 8</t>
  </si>
  <si>
    <t>2 5911020212310150341250</t>
  </si>
  <si>
    <t>NET EKRAN 9</t>
  </si>
  <si>
    <t xml:space="preserve">25911020212459470341244000 </t>
  </si>
  <si>
    <t>NET EKRAN 10</t>
  </si>
  <si>
    <t>25911020212459530341250000</t>
  </si>
  <si>
    <t>NET EKRAN 11</t>
  </si>
  <si>
    <t>25911020212459520341249000</t>
  </si>
  <si>
    <t>NET EKRAN 12</t>
  </si>
  <si>
    <t>2 5911020212459480341245</t>
  </si>
  <si>
    <t>NET EKRAN 13</t>
  </si>
  <si>
    <t>25911020212459670341264000</t>
  </si>
  <si>
    <t>NET EKRAN 14</t>
  </si>
  <si>
    <t>25911020212459690341266000</t>
  </si>
  <si>
    <t>NET EKRAN 15</t>
  </si>
  <si>
    <t>25911020212459650341262000</t>
  </si>
  <si>
    <t>NET EKRAN 16</t>
  </si>
  <si>
    <t>ANKARA AHLATLIBEL</t>
  </si>
  <si>
    <t>2 6190020212445580340313</t>
  </si>
  <si>
    <t>2 7022070713786340341335</t>
  </si>
  <si>
    <t>2 6110010113703000060249</t>
  </si>
  <si>
    <t>TT ARGE</t>
  </si>
  <si>
    <t>DSP</t>
  </si>
  <si>
    <t>1 Tam Zamanlı Uzman İşyeri Hekimi</t>
  </si>
  <si>
    <t>2 Tam Zamanlı Uzman İşyeri Hekimi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</si>
</sst>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2">
    <xf numFmtId="0" fontId="0" fillId="0" borderId="0" xfId="0"/>
    <xf numFmtId="0" fontId="2" fillId="3" borderId="1" xfId="0" applyFont="1" applyFill="1" applyBorder="1" applyAlignment="1" applyProtection="1">
      <alignment horizontal="justify" vertical="center" wrapText="1"/>
      <protection hidden="1"/>
    </xf>
    <xf numFmtId="0" fontId="2" fillId="3" borderId="2" xfId="0" applyFont="1" applyFill="1" applyBorder="1" applyAlignment="1" applyProtection="1">
      <alignment horizontal="justify" vertical="center" wrapText="1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/>
    <xf numFmtId="0" fontId="0" fillId="5" borderId="3" xfId="0" applyFill="1" applyBorder="1"/>
    <xf numFmtId="0" fontId="6" fillId="5" borderId="3" xfId="0" applyFont="1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justify" vertical="center" wrapText="1"/>
      <protection hidden="1"/>
    </xf>
    <xf numFmtId="0" fontId="2" fillId="6" borderId="4" xfId="0" applyFont="1" applyFill="1" applyBorder="1" applyAlignment="1" applyProtection="1">
      <alignment horizontal="justify" vertical="center" wrapText="1"/>
      <protection hidden="1"/>
    </xf>
    <xf numFmtId="0" fontId="0" fillId="6" borderId="3" xfId="0" applyFill="1" applyBorder="1"/>
    <xf numFmtId="0" fontId="2" fillId="2" borderId="1" xfId="0" applyFont="1" applyFill="1" applyBorder="1" applyAlignment="1" applyProtection="1">
      <alignment horizontal="justify" vertical="center" wrapText="1"/>
      <protection hidden="1"/>
    </xf>
    <xf numFmtId="0" fontId="2" fillId="6" borderId="14" xfId="0" applyFont="1" applyFill="1" applyBorder="1" applyAlignment="1" applyProtection="1">
      <alignment horizontal="justify" vertical="center" wrapText="1"/>
      <protection hidden="1"/>
    </xf>
    <xf numFmtId="0" fontId="8" fillId="6" borderId="1" xfId="0" applyFont="1" applyFill="1" applyBorder="1" applyAlignment="1" applyProtection="1">
      <alignment horizontal="justify" vertical="center" wrapText="1"/>
      <protection hidden="1"/>
    </xf>
    <xf numFmtId="0" fontId="8" fillId="2" borderId="1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Border="1"/>
    <xf numFmtId="0" fontId="7" fillId="2" borderId="3" xfId="0" applyFont="1" applyFill="1" applyBorder="1"/>
    <xf numFmtId="0" fontId="0" fillId="2" borderId="3" xfId="0" applyFill="1" applyBorder="1"/>
    <xf numFmtId="0" fontId="7" fillId="5" borderId="3" xfId="0" applyFont="1" applyFill="1" applyBorder="1"/>
    <xf numFmtId="0" fontId="7" fillId="6" borderId="3" xfId="0" applyFont="1" applyFill="1" applyBorder="1"/>
    <xf numFmtId="0" fontId="7" fillId="5" borderId="5" xfId="0" applyFont="1" applyFill="1" applyBorder="1" applyAlignment="1"/>
    <xf numFmtId="0" fontId="7" fillId="5" borderId="3" xfId="0" applyFont="1" applyFill="1" applyBorder="1" applyAlignment="1"/>
    <xf numFmtId="0" fontId="6" fillId="6" borderId="3" xfId="0" applyFont="1" applyFill="1" applyBorder="1"/>
    <xf numFmtId="0" fontId="6" fillId="2" borderId="3" xfId="0" applyFont="1" applyFill="1" applyBorder="1"/>
    <xf numFmtId="0" fontId="0" fillId="0" borderId="0" xfId="0" applyBorder="1" applyAlignment="1">
      <alignment horizontal="center"/>
    </xf>
    <xf numFmtId="0" fontId="2" fillId="3" borderId="15" xfId="0" applyFont="1" applyFill="1" applyBorder="1" applyAlignment="1" applyProtection="1">
      <alignment horizontal="justify" vertical="center" wrapText="1"/>
      <protection hidden="1"/>
    </xf>
    <xf numFmtId="0" fontId="2" fillId="3" borderId="16" xfId="0" applyFont="1" applyFill="1" applyBorder="1" applyAlignment="1" applyProtection="1">
      <alignment horizontal="justify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justify" vertical="center"/>
      <protection hidden="1"/>
    </xf>
    <xf numFmtId="0" fontId="2" fillId="3" borderId="1" xfId="0" applyFont="1" applyFill="1" applyBorder="1" applyAlignment="1" applyProtection="1">
      <alignment horizontal="left" vertical="top"/>
      <protection hidden="1"/>
    </xf>
    <xf numFmtId="1" fontId="5" fillId="2" borderId="0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justify" vertical="center" wrapText="1"/>
      <protection hidden="1"/>
    </xf>
    <xf numFmtId="1" fontId="2" fillId="3" borderId="16" xfId="0" applyNumberFormat="1" applyFont="1" applyFill="1" applyBorder="1" applyAlignment="1" applyProtection="1">
      <alignment horizontal="justify" vertical="center" wrapText="1"/>
      <protection hidden="1"/>
    </xf>
    <xf numFmtId="1" fontId="0" fillId="0" borderId="0" xfId="0" applyNumberFormat="1"/>
    <xf numFmtId="0" fontId="2" fillId="3" borderId="11" xfId="0" applyFont="1" applyFill="1" applyBorder="1" applyAlignment="1" applyProtection="1">
      <alignment horizontal="justify" vertical="center" wrapText="1"/>
      <protection hidden="1"/>
    </xf>
    <xf numFmtId="0" fontId="2" fillId="3" borderId="13" xfId="0" applyFont="1" applyFill="1" applyBorder="1" applyAlignment="1" applyProtection="1">
      <alignment horizontal="justify" vertical="center" wrapText="1"/>
      <protection hidden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13" xfId="0" applyFont="1" applyFill="1" applyBorder="1" applyAlignment="1" applyProtection="1">
      <alignment horizontal="center" vertical="center" wrapText="1"/>
      <protection hidden="1"/>
    </xf>
    <xf numFmtId="0" fontId="2" fillId="6" borderId="14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188108/AppData/Local/Microsoft/Windows/Temporary%20Internet%20Files/Content.Outlook/FRA3QOH7/TT%20Grup%20Bo&#351;%20i&#351;yerler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vgi ATALAY ECE" refreshedDate="42356.660024305558" createdVersion="5" refreshedVersion="5" minRefreshableVersion="3" recordCount="98" xr:uid="{00000000-000A-0000-FFFF-FFFF00000000}">
  <cacheSource type="worksheet">
    <worksheetSource ref="K1:O1048576" sheet="Boş olan Yer Maliyeti" r:id="rId2"/>
  </cacheSource>
  <cacheFields count="5">
    <cacheField name="Bölge" numFmtId="0">
      <sharedItems containsBlank="1" count="10">
        <s v="BATI I"/>
        <s v="DOĞU I"/>
        <s v="GÜNEY II"/>
        <s v="BATI II"/>
        <s v="KUZEY II"/>
        <s v="A. MERKEZ II"/>
        <s v="GÜNEY I"/>
        <s v="İSTANBUL I"/>
        <s v="KUZEY I"/>
        <m/>
      </sharedItems>
    </cacheField>
    <cacheField name="İl" numFmtId="0">
      <sharedItems containsBlank="1" count="41">
        <s v="Bahçelievler"/>
        <s v="Yarımada"/>
        <s v="Ardahan"/>
        <s v="Iğdır"/>
        <s v="Mardin"/>
        <s v="Silifke"/>
        <s v="Aydın"/>
        <s v="Bergama"/>
        <s v="Bitlis"/>
        <s v="Muğla"/>
        <s v="Yalova"/>
        <s v="Şırnak"/>
        <s v="Artvin"/>
        <s v="Nevşehir"/>
        <s v="Kırşehir"/>
        <s v="Aksaray"/>
        <s v="Kumluca"/>
        <s v="Ağrı"/>
        <s v="Fatih"/>
        <s v="Adıyaman"/>
        <s v="Amasya"/>
        <s v="Gaziosmanpaşa"/>
        <s v="Ordu"/>
        <s v="Edirne"/>
        <s v="Van"/>
        <s v="kanuni"/>
        <s v="Bağcılar"/>
        <s v="Beyoğlu"/>
        <s v="Kütahya"/>
        <s v="Giresun"/>
        <s v="Samsun"/>
        <s v="Çanakkale"/>
        <s v="Tokat"/>
        <s v="Balıkkesir"/>
        <s v="Sivas"/>
        <s v="Bursa"/>
        <s v="Adana"/>
        <s v="Hatay"/>
        <s v="Denizli"/>
        <s v="Manisa"/>
        <m/>
      </sharedItems>
    </cacheField>
    <cacheField name="Katip Süre" numFmtId="0">
      <sharedItems containsString="0" containsBlank="1" containsNumber="1" containsInteger="1" minValue="11" maxValue="123"/>
    </cacheField>
    <cacheField name="Şirket İç Kaynağı İle Maliyet" numFmtId="0">
      <sharedItems containsString="0" containsBlank="1" containsNumber="1" containsInteger="1" minValue="650" maxValue="1000"/>
    </cacheField>
    <cacheField name="OSGB Maliyeti" numFmtId="0">
      <sharedItems containsString="0" containsBlank="1" containsNumber="1" containsInteger="1" minValue="0" maxValue="49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x v="0"/>
    <n v="11"/>
    <n v="650"/>
    <n v="440"/>
  </r>
  <r>
    <x v="0"/>
    <x v="1"/>
    <n v="12"/>
    <n v="650"/>
    <n v="480"/>
  </r>
  <r>
    <x v="1"/>
    <x v="2"/>
    <n v="15"/>
    <n v="650"/>
    <n v="600"/>
  </r>
  <r>
    <x v="1"/>
    <x v="3"/>
    <n v="15"/>
    <n v="650"/>
    <n v="600"/>
  </r>
  <r>
    <x v="1"/>
    <x v="4"/>
    <n v="15"/>
    <n v="650"/>
    <n v="600"/>
  </r>
  <r>
    <x v="2"/>
    <x v="5"/>
    <n v="19"/>
    <n v="650"/>
    <n v="760"/>
  </r>
  <r>
    <x v="0"/>
    <x v="6"/>
    <n v="20"/>
    <n v="650"/>
    <n v="800"/>
  </r>
  <r>
    <x v="0"/>
    <x v="7"/>
    <n v="23"/>
    <n v="750"/>
    <n v="920"/>
  </r>
  <r>
    <x v="1"/>
    <x v="8"/>
    <n v="23"/>
    <n v="750"/>
    <n v="920"/>
  </r>
  <r>
    <x v="0"/>
    <x v="9"/>
    <n v="25"/>
    <n v="750"/>
    <n v="1000"/>
  </r>
  <r>
    <x v="3"/>
    <x v="10"/>
    <n v="27"/>
    <n v="750"/>
    <n v="1080"/>
  </r>
  <r>
    <x v="1"/>
    <x v="11"/>
    <n v="27"/>
    <n v="750"/>
    <n v="1080"/>
  </r>
  <r>
    <x v="4"/>
    <x v="12"/>
    <n v="30"/>
    <n v="750"/>
    <n v="1200"/>
  </r>
  <r>
    <x v="5"/>
    <x v="13"/>
    <n v="33"/>
    <n v="850"/>
    <n v="1320"/>
  </r>
  <r>
    <x v="5"/>
    <x v="14"/>
    <n v="33"/>
    <n v="850"/>
    <n v="1320"/>
  </r>
  <r>
    <x v="5"/>
    <x v="15"/>
    <n v="34"/>
    <n v="850"/>
    <n v="1360"/>
  </r>
  <r>
    <x v="6"/>
    <x v="16"/>
    <n v="36"/>
    <n v="850"/>
    <n v="1440"/>
  </r>
  <r>
    <x v="1"/>
    <x v="17"/>
    <n v="37"/>
    <n v="850"/>
    <n v="1480"/>
  </r>
  <r>
    <x v="7"/>
    <x v="18"/>
    <n v="40"/>
    <n v="850"/>
    <n v="1600"/>
  </r>
  <r>
    <x v="1"/>
    <x v="19"/>
    <n v="40"/>
    <n v="850"/>
    <n v="1600"/>
  </r>
  <r>
    <x v="8"/>
    <x v="20"/>
    <n v="41"/>
    <n v="900"/>
    <n v="1640"/>
  </r>
  <r>
    <x v="7"/>
    <x v="21"/>
    <n v="42"/>
    <n v="900"/>
    <n v="1680"/>
  </r>
  <r>
    <x v="8"/>
    <x v="22"/>
    <n v="47"/>
    <n v="900"/>
    <n v="1880"/>
  </r>
  <r>
    <x v="7"/>
    <x v="23"/>
    <n v="49"/>
    <n v="900"/>
    <n v="1960"/>
  </r>
  <r>
    <x v="1"/>
    <x v="24"/>
    <n v="53"/>
    <n v="950"/>
    <n v="2120"/>
  </r>
  <r>
    <x v="4"/>
    <x v="25"/>
    <n v="53"/>
    <n v="950"/>
    <n v="2120"/>
  </r>
  <r>
    <x v="7"/>
    <x v="26"/>
    <n v="56"/>
    <n v="950"/>
    <n v="2240"/>
  </r>
  <r>
    <x v="7"/>
    <x v="27"/>
    <n v="59"/>
    <n v="950"/>
    <n v="2360"/>
  </r>
  <r>
    <x v="3"/>
    <x v="28"/>
    <n v="60"/>
    <n v="950"/>
    <n v="2400"/>
  </r>
  <r>
    <x v="4"/>
    <x v="29"/>
    <n v="60"/>
    <n v="950"/>
    <n v="2400"/>
  </r>
  <r>
    <x v="8"/>
    <x v="30"/>
    <n v="65"/>
    <n v="1000"/>
    <n v="2600"/>
  </r>
  <r>
    <x v="3"/>
    <x v="31"/>
    <n v="70"/>
    <n v="1000"/>
    <n v="2800"/>
  </r>
  <r>
    <x v="8"/>
    <x v="32"/>
    <n v="76"/>
    <n v="1000"/>
    <n v="3040"/>
  </r>
  <r>
    <x v="3"/>
    <x v="33"/>
    <n v="81"/>
    <n v="1000"/>
    <n v="3240"/>
  </r>
  <r>
    <x v="5"/>
    <x v="34"/>
    <n v="82"/>
    <n v="1000"/>
    <n v="3280"/>
  </r>
  <r>
    <x v="3"/>
    <x v="35"/>
    <n v="82"/>
    <n v="1000"/>
    <n v="3280"/>
  </r>
  <r>
    <x v="2"/>
    <x v="36"/>
    <n v="94"/>
    <n v="1000"/>
    <n v="3760"/>
  </r>
  <r>
    <x v="2"/>
    <x v="37"/>
    <n v="100"/>
    <n v="1000"/>
    <n v="4000"/>
  </r>
  <r>
    <x v="0"/>
    <x v="38"/>
    <n v="101"/>
    <n v="1000"/>
    <n v="4040"/>
  </r>
  <r>
    <x v="0"/>
    <x v="39"/>
    <n v="123"/>
    <n v="1000"/>
    <n v="492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m/>
  </r>
  <r>
    <x v="9"/>
    <x v="4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7" cacheId="0" applyNumberFormats="0" applyBorderFormats="0" applyFontFormats="0" applyPatternFormats="0" applyAlignmentFormats="0" applyWidthHeightFormats="1" dataCaption="Değerler" updatedVersion="5" minRefreshableVersion="3" useAutoFormatting="1" itemPrintTitles="1" createdVersion="5" indent="0" outline="1" outlineData="1" multipleFieldFilters="0">
  <location ref="A3:D55" firstHeaderRow="0" firstDataRow="1" firstDataCol="1"/>
  <pivotFields count="5">
    <pivotField axis="axisRow" showAll="0">
      <items count="11">
        <item x="5"/>
        <item x="0"/>
        <item x="3"/>
        <item x="1"/>
        <item x="6"/>
        <item x="2"/>
        <item x="7"/>
        <item x="8"/>
        <item x="4"/>
        <item x="9"/>
        <item t="default"/>
      </items>
    </pivotField>
    <pivotField axis="axisRow" showAll="0">
      <items count="42">
        <item x="36"/>
        <item x="19"/>
        <item x="17"/>
        <item x="15"/>
        <item x="20"/>
        <item x="2"/>
        <item x="12"/>
        <item x="6"/>
        <item x="26"/>
        <item x="0"/>
        <item x="33"/>
        <item x="7"/>
        <item x="27"/>
        <item x="8"/>
        <item x="35"/>
        <item x="31"/>
        <item x="38"/>
        <item x="23"/>
        <item x="18"/>
        <item x="21"/>
        <item x="29"/>
        <item x="37"/>
        <item x="3"/>
        <item x="25"/>
        <item x="14"/>
        <item x="16"/>
        <item x="28"/>
        <item x="39"/>
        <item x="4"/>
        <item x="9"/>
        <item x="13"/>
        <item x="22"/>
        <item x="30"/>
        <item x="5"/>
        <item x="34"/>
        <item x="11"/>
        <item x="32"/>
        <item x="24"/>
        <item x="10"/>
        <item x="1"/>
        <item x="40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52">
    <i>
      <x/>
    </i>
    <i r="1">
      <x v="3"/>
    </i>
    <i r="1">
      <x v="24"/>
    </i>
    <i r="1">
      <x v="30"/>
    </i>
    <i r="1">
      <x v="34"/>
    </i>
    <i>
      <x v="1"/>
    </i>
    <i r="1">
      <x v="7"/>
    </i>
    <i r="1">
      <x v="9"/>
    </i>
    <i r="1">
      <x v="11"/>
    </i>
    <i r="1">
      <x v="16"/>
    </i>
    <i r="1">
      <x v="27"/>
    </i>
    <i r="1">
      <x v="29"/>
    </i>
    <i r="1">
      <x v="39"/>
    </i>
    <i>
      <x v="2"/>
    </i>
    <i r="1">
      <x v="10"/>
    </i>
    <i r="1">
      <x v="14"/>
    </i>
    <i r="1">
      <x v="15"/>
    </i>
    <i r="1">
      <x v="26"/>
    </i>
    <i r="1">
      <x v="38"/>
    </i>
    <i>
      <x v="3"/>
    </i>
    <i r="1">
      <x v="1"/>
    </i>
    <i r="1">
      <x v="2"/>
    </i>
    <i r="1">
      <x v="5"/>
    </i>
    <i r="1">
      <x v="13"/>
    </i>
    <i r="1">
      <x v="22"/>
    </i>
    <i r="1">
      <x v="28"/>
    </i>
    <i r="1">
      <x v="35"/>
    </i>
    <i r="1">
      <x v="37"/>
    </i>
    <i>
      <x v="4"/>
    </i>
    <i r="1">
      <x v="25"/>
    </i>
    <i>
      <x v="5"/>
    </i>
    <i r="1">
      <x/>
    </i>
    <i r="1">
      <x v="21"/>
    </i>
    <i r="1">
      <x v="33"/>
    </i>
    <i>
      <x v="6"/>
    </i>
    <i r="1">
      <x v="8"/>
    </i>
    <i r="1">
      <x v="12"/>
    </i>
    <i r="1">
      <x v="17"/>
    </i>
    <i r="1">
      <x v="18"/>
    </i>
    <i r="1">
      <x v="19"/>
    </i>
    <i>
      <x v="7"/>
    </i>
    <i r="1">
      <x v="4"/>
    </i>
    <i r="1">
      <x v="31"/>
    </i>
    <i r="1">
      <x v="32"/>
    </i>
    <i r="1">
      <x v="36"/>
    </i>
    <i>
      <x v="8"/>
    </i>
    <i r="1">
      <x v="6"/>
    </i>
    <i r="1">
      <x v="20"/>
    </i>
    <i r="1">
      <x v="23"/>
    </i>
    <i>
      <x v="9"/>
    </i>
    <i r="1"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plam Katip Süre" fld="2" baseField="0" baseItem="0"/>
    <dataField name="Toplam Şirket İç Kaynağı İle Maliyet" fld="3" baseField="0" baseItem="0"/>
    <dataField name="Toplam OSGB Maliye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55"/>
  <sheetViews>
    <sheetView workbookViewId="0">
      <selection activeCell="B17" sqref="B17"/>
    </sheetView>
  </sheetViews>
  <sheetFormatPr defaultRowHeight="15" x14ac:dyDescent="0.25"/>
  <cols>
    <col min="1" max="1" width="18.42578125" bestFit="1" customWidth="1"/>
    <col min="2" max="2" width="17.28515625" bestFit="1" customWidth="1"/>
    <col min="3" max="3" width="33" bestFit="1" customWidth="1"/>
    <col min="4" max="4" width="21.140625" bestFit="1" customWidth="1"/>
  </cols>
  <sheetData>
    <row r="3" spans="1:4" x14ac:dyDescent="0.25">
      <c r="A3" s="6" t="s">
        <v>51</v>
      </c>
      <c r="B3" t="s">
        <v>64</v>
      </c>
      <c r="C3" t="s">
        <v>65</v>
      </c>
      <c r="D3" t="s">
        <v>66</v>
      </c>
    </row>
    <row r="4" spans="1:4" x14ac:dyDescent="0.25">
      <c r="A4" s="7" t="s">
        <v>9</v>
      </c>
      <c r="B4" s="8">
        <v>182</v>
      </c>
      <c r="C4" s="8">
        <v>3550</v>
      </c>
      <c r="D4" s="8">
        <v>7280</v>
      </c>
    </row>
    <row r="5" spans="1:4" x14ac:dyDescent="0.25">
      <c r="A5" s="9" t="s">
        <v>33</v>
      </c>
      <c r="B5" s="8">
        <v>34</v>
      </c>
      <c r="C5" s="8">
        <v>850</v>
      </c>
      <c r="D5" s="8">
        <v>1360</v>
      </c>
    </row>
    <row r="6" spans="1:4" x14ac:dyDescent="0.25">
      <c r="A6" s="9" t="s">
        <v>31</v>
      </c>
      <c r="B6" s="8">
        <v>33</v>
      </c>
      <c r="C6" s="8">
        <v>850</v>
      </c>
      <c r="D6" s="8">
        <v>1320</v>
      </c>
    </row>
    <row r="7" spans="1:4" x14ac:dyDescent="0.25">
      <c r="A7" s="9" t="s">
        <v>32</v>
      </c>
      <c r="B7" s="8">
        <v>33</v>
      </c>
      <c r="C7" s="8">
        <v>850</v>
      </c>
      <c r="D7" s="8">
        <v>1320</v>
      </c>
    </row>
    <row r="8" spans="1:4" x14ac:dyDescent="0.25">
      <c r="A8" s="9" t="s">
        <v>30</v>
      </c>
      <c r="B8" s="8">
        <v>82</v>
      </c>
      <c r="C8" s="8">
        <v>1000</v>
      </c>
      <c r="D8" s="8">
        <v>3280</v>
      </c>
    </row>
    <row r="9" spans="1:4" x14ac:dyDescent="0.25">
      <c r="A9" s="7" t="s">
        <v>11</v>
      </c>
      <c r="B9" s="8">
        <v>315</v>
      </c>
      <c r="C9" s="8">
        <v>5450</v>
      </c>
      <c r="D9" s="8">
        <v>12600</v>
      </c>
    </row>
    <row r="10" spans="1:4" x14ac:dyDescent="0.25">
      <c r="A10" s="9" t="s">
        <v>21</v>
      </c>
      <c r="B10" s="8">
        <v>20</v>
      </c>
      <c r="C10" s="8">
        <v>650</v>
      </c>
      <c r="D10" s="8">
        <v>800</v>
      </c>
    </row>
    <row r="11" spans="1:4" x14ac:dyDescent="0.25">
      <c r="A11" s="9" t="s">
        <v>59</v>
      </c>
      <c r="B11" s="8">
        <v>11</v>
      </c>
      <c r="C11" s="8">
        <v>650</v>
      </c>
      <c r="D11" s="8">
        <v>440</v>
      </c>
    </row>
    <row r="12" spans="1:4" x14ac:dyDescent="0.25">
      <c r="A12" s="9" t="s">
        <v>60</v>
      </c>
      <c r="B12" s="8">
        <v>23</v>
      </c>
      <c r="C12" s="8">
        <v>750</v>
      </c>
      <c r="D12" s="8">
        <v>920</v>
      </c>
    </row>
    <row r="13" spans="1:4" x14ac:dyDescent="0.25">
      <c r="A13" s="9" t="s">
        <v>22</v>
      </c>
      <c r="B13" s="8">
        <v>101</v>
      </c>
      <c r="C13" s="8">
        <v>1000</v>
      </c>
      <c r="D13" s="8">
        <v>4040</v>
      </c>
    </row>
    <row r="14" spans="1:4" x14ac:dyDescent="0.25">
      <c r="A14" s="9" t="s">
        <v>20</v>
      </c>
      <c r="B14" s="8">
        <v>123</v>
      </c>
      <c r="C14" s="8">
        <v>1000</v>
      </c>
      <c r="D14" s="8">
        <v>4920</v>
      </c>
    </row>
    <row r="15" spans="1:4" x14ac:dyDescent="0.25">
      <c r="A15" s="9" t="s">
        <v>23</v>
      </c>
      <c r="B15" s="8">
        <v>25</v>
      </c>
      <c r="C15" s="8">
        <v>750</v>
      </c>
      <c r="D15" s="8">
        <v>1000</v>
      </c>
    </row>
    <row r="16" spans="1:4" x14ac:dyDescent="0.25">
      <c r="A16" s="9" t="s">
        <v>61</v>
      </c>
      <c r="B16" s="8">
        <v>12</v>
      </c>
      <c r="C16" s="8">
        <v>650</v>
      </c>
      <c r="D16" s="8">
        <v>480</v>
      </c>
    </row>
    <row r="17" spans="1:4" x14ac:dyDescent="0.25">
      <c r="A17" s="7" t="s">
        <v>12</v>
      </c>
      <c r="B17" s="8">
        <v>320</v>
      </c>
      <c r="C17" s="8">
        <v>4700</v>
      </c>
      <c r="D17" s="8">
        <v>12800</v>
      </c>
    </row>
    <row r="18" spans="1:4" x14ac:dyDescent="0.25">
      <c r="A18" s="9" t="s">
        <v>27</v>
      </c>
      <c r="B18" s="8">
        <v>81</v>
      </c>
      <c r="C18" s="8">
        <v>1000</v>
      </c>
      <c r="D18" s="8">
        <v>3240</v>
      </c>
    </row>
    <row r="19" spans="1:4" x14ac:dyDescent="0.25">
      <c r="A19" s="9" t="s">
        <v>24</v>
      </c>
      <c r="B19" s="8">
        <v>82</v>
      </c>
      <c r="C19" s="8">
        <v>1000</v>
      </c>
      <c r="D19" s="8">
        <v>3280</v>
      </c>
    </row>
    <row r="20" spans="1:4" x14ac:dyDescent="0.25">
      <c r="A20" s="9" t="s">
        <v>28</v>
      </c>
      <c r="B20" s="8">
        <v>70</v>
      </c>
      <c r="C20" s="8">
        <v>1000</v>
      </c>
      <c r="D20" s="8">
        <v>2800</v>
      </c>
    </row>
    <row r="21" spans="1:4" x14ac:dyDescent="0.25">
      <c r="A21" s="9" t="s">
        <v>26</v>
      </c>
      <c r="B21" s="8">
        <v>60</v>
      </c>
      <c r="C21" s="8">
        <v>950</v>
      </c>
      <c r="D21" s="8">
        <v>2400</v>
      </c>
    </row>
    <row r="22" spans="1:4" x14ac:dyDescent="0.25">
      <c r="A22" s="9" t="s">
        <v>25</v>
      </c>
      <c r="B22" s="8">
        <v>27</v>
      </c>
      <c r="C22" s="8">
        <v>750</v>
      </c>
      <c r="D22" s="8">
        <v>1080</v>
      </c>
    </row>
    <row r="23" spans="1:4" x14ac:dyDescent="0.25">
      <c r="A23" s="7" t="s">
        <v>14</v>
      </c>
      <c r="B23" s="8">
        <v>225</v>
      </c>
      <c r="C23" s="8">
        <v>6100</v>
      </c>
      <c r="D23" s="8">
        <v>9000</v>
      </c>
    </row>
    <row r="24" spans="1:4" x14ac:dyDescent="0.25">
      <c r="A24" s="9" t="s">
        <v>45</v>
      </c>
      <c r="B24" s="8">
        <v>40</v>
      </c>
      <c r="C24" s="8">
        <v>850</v>
      </c>
      <c r="D24" s="8">
        <v>1600</v>
      </c>
    </row>
    <row r="25" spans="1:4" x14ac:dyDescent="0.25">
      <c r="A25" s="9" t="s">
        <v>44</v>
      </c>
      <c r="B25" s="8">
        <v>37</v>
      </c>
      <c r="C25" s="8">
        <v>850</v>
      </c>
      <c r="D25" s="8">
        <v>1480</v>
      </c>
    </row>
    <row r="26" spans="1:4" x14ac:dyDescent="0.25">
      <c r="A26" s="9" t="s">
        <v>41</v>
      </c>
      <c r="B26" s="8">
        <v>15</v>
      </c>
      <c r="C26" s="8">
        <v>650</v>
      </c>
      <c r="D26" s="8">
        <v>600</v>
      </c>
    </row>
    <row r="27" spans="1:4" x14ac:dyDescent="0.25">
      <c r="A27" s="9" t="s">
        <v>42</v>
      </c>
      <c r="B27" s="8">
        <v>23</v>
      </c>
      <c r="C27" s="8">
        <v>750</v>
      </c>
      <c r="D27" s="8">
        <v>920</v>
      </c>
    </row>
    <row r="28" spans="1:4" x14ac:dyDescent="0.25">
      <c r="A28" s="9" t="s">
        <v>43</v>
      </c>
      <c r="B28" s="8">
        <v>15</v>
      </c>
      <c r="C28" s="8">
        <v>650</v>
      </c>
      <c r="D28" s="8">
        <v>600</v>
      </c>
    </row>
    <row r="29" spans="1:4" x14ac:dyDescent="0.25">
      <c r="A29" s="9" t="s">
        <v>46</v>
      </c>
      <c r="B29" s="8">
        <v>15</v>
      </c>
      <c r="C29" s="8">
        <v>650</v>
      </c>
      <c r="D29" s="8">
        <v>600</v>
      </c>
    </row>
    <row r="30" spans="1:4" x14ac:dyDescent="0.25">
      <c r="A30" s="9" t="s">
        <v>47</v>
      </c>
      <c r="B30" s="8">
        <v>27</v>
      </c>
      <c r="C30" s="8">
        <v>750</v>
      </c>
      <c r="D30" s="8">
        <v>1080</v>
      </c>
    </row>
    <row r="31" spans="1:4" x14ac:dyDescent="0.25">
      <c r="A31" s="9" t="s">
        <v>40</v>
      </c>
      <c r="B31" s="8">
        <v>53</v>
      </c>
      <c r="C31" s="8">
        <v>950</v>
      </c>
      <c r="D31" s="8">
        <v>2120</v>
      </c>
    </row>
    <row r="32" spans="1:4" x14ac:dyDescent="0.25">
      <c r="A32" s="7" t="s">
        <v>4</v>
      </c>
      <c r="B32" s="8">
        <v>36</v>
      </c>
      <c r="C32" s="8">
        <v>850</v>
      </c>
      <c r="D32" s="8">
        <v>1440</v>
      </c>
    </row>
    <row r="33" spans="1:4" x14ac:dyDescent="0.25">
      <c r="A33" s="9" t="s">
        <v>54</v>
      </c>
      <c r="B33" s="8">
        <v>36</v>
      </c>
      <c r="C33" s="8">
        <v>850</v>
      </c>
      <c r="D33" s="8">
        <v>1440</v>
      </c>
    </row>
    <row r="34" spans="1:4" x14ac:dyDescent="0.25">
      <c r="A34" s="7" t="s">
        <v>13</v>
      </c>
      <c r="B34" s="8">
        <v>213</v>
      </c>
      <c r="C34" s="8">
        <v>2650</v>
      </c>
      <c r="D34" s="8">
        <v>8520</v>
      </c>
    </row>
    <row r="35" spans="1:4" x14ac:dyDescent="0.25">
      <c r="A35" s="9" t="s">
        <v>35</v>
      </c>
      <c r="B35" s="8">
        <v>94</v>
      </c>
      <c r="C35" s="8">
        <v>1000</v>
      </c>
      <c r="D35" s="8">
        <v>3760</v>
      </c>
    </row>
    <row r="36" spans="1:4" x14ac:dyDescent="0.25">
      <c r="A36" s="9" t="s">
        <v>36</v>
      </c>
      <c r="B36" s="8">
        <v>100</v>
      </c>
      <c r="C36" s="8">
        <v>1000</v>
      </c>
      <c r="D36" s="8">
        <v>4000</v>
      </c>
    </row>
    <row r="37" spans="1:4" x14ac:dyDescent="0.25">
      <c r="A37" s="9" t="s">
        <v>62</v>
      </c>
      <c r="B37" s="8">
        <v>19</v>
      </c>
      <c r="C37" s="8">
        <v>650</v>
      </c>
      <c r="D37" s="8">
        <v>760</v>
      </c>
    </row>
    <row r="38" spans="1:4" x14ac:dyDescent="0.25">
      <c r="A38" s="7" t="s">
        <v>10</v>
      </c>
      <c r="B38" s="8">
        <v>246</v>
      </c>
      <c r="C38" s="8">
        <v>4550</v>
      </c>
      <c r="D38" s="8">
        <v>9840</v>
      </c>
    </row>
    <row r="39" spans="1:4" x14ac:dyDescent="0.25">
      <c r="A39" s="9" t="s">
        <v>55</v>
      </c>
      <c r="B39" s="8">
        <v>56</v>
      </c>
      <c r="C39" s="8">
        <v>950</v>
      </c>
      <c r="D39" s="8">
        <v>2240</v>
      </c>
    </row>
    <row r="40" spans="1:4" x14ac:dyDescent="0.25">
      <c r="A40" s="9" t="s">
        <v>56</v>
      </c>
      <c r="B40" s="8">
        <v>59</v>
      </c>
      <c r="C40" s="8">
        <v>950</v>
      </c>
      <c r="D40" s="8">
        <v>2360</v>
      </c>
    </row>
    <row r="41" spans="1:4" x14ac:dyDescent="0.25">
      <c r="A41" s="9" t="s">
        <v>29</v>
      </c>
      <c r="B41" s="8">
        <v>49</v>
      </c>
      <c r="C41" s="8">
        <v>900</v>
      </c>
      <c r="D41" s="8">
        <v>1960</v>
      </c>
    </row>
    <row r="42" spans="1:4" x14ac:dyDescent="0.25">
      <c r="A42" s="9" t="s">
        <v>57</v>
      </c>
      <c r="B42" s="8">
        <v>40</v>
      </c>
      <c r="C42" s="8">
        <v>850</v>
      </c>
      <c r="D42" s="8">
        <v>1600</v>
      </c>
    </row>
    <row r="43" spans="1:4" x14ac:dyDescent="0.25">
      <c r="A43" s="9" t="s">
        <v>58</v>
      </c>
      <c r="B43" s="8">
        <v>42</v>
      </c>
      <c r="C43" s="8">
        <v>900</v>
      </c>
      <c r="D43" s="8">
        <v>1680</v>
      </c>
    </row>
    <row r="44" spans="1:4" x14ac:dyDescent="0.25">
      <c r="A44" s="7" t="s">
        <v>15</v>
      </c>
      <c r="B44" s="8">
        <v>229</v>
      </c>
      <c r="C44" s="8">
        <v>3800</v>
      </c>
      <c r="D44" s="8">
        <v>9160</v>
      </c>
    </row>
    <row r="45" spans="1:4" x14ac:dyDescent="0.25">
      <c r="A45" s="9" t="s">
        <v>38</v>
      </c>
      <c r="B45" s="8">
        <v>41</v>
      </c>
      <c r="C45" s="8">
        <v>900</v>
      </c>
      <c r="D45" s="8">
        <v>1640</v>
      </c>
    </row>
    <row r="46" spans="1:4" x14ac:dyDescent="0.25">
      <c r="A46" s="9" t="s">
        <v>37</v>
      </c>
      <c r="B46" s="8">
        <v>47</v>
      </c>
      <c r="C46" s="8">
        <v>900</v>
      </c>
      <c r="D46" s="8">
        <v>1880</v>
      </c>
    </row>
    <row r="47" spans="1:4" x14ac:dyDescent="0.25">
      <c r="A47" s="9" t="s">
        <v>34</v>
      </c>
      <c r="B47" s="8">
        <v>65</v>
      </c>
      <c r="C47" s="8">
        <v>1000</v>
      </c>
      <c r="D47" s="8">
        <v>2600</v>
      </c>
    </row>
    <row r="48" spans="1:4" x14ac:dyDescent="0.25">
      <c r="A48" s="9" t="s">
        <v>39</v>
      </c>
      <c r="B48" s="8">
        <v>76</v>
      </c>
      <c r="C48" s="8">
        <v>1000</v>
      </c>
      <c r="D48" s="8">
        <v>3040</v>
      </c>
    </row>
    <row r="49" spans="1:4" x14ac:dyDescent="0.25">
      <c r="A49" s="7" t="s">
        <v>16</v>
      </c>
      <c r="B49" s="8">
        <v>143</v>
      </c>
      <c r="C49" s="8">
        <v>2650</v>
      </c>
      <c r="D49" s="8">
        <v>5720</v>
      </c>
    </row>
    <row r="50" spans="1:4" x14ac:dyDescent="0.25">
      <c r="A50" s="9" t="s">
        <v>48</v>
      </c>
      <c r="B50" s="8">
        <v>30</v>
      </c>
      <c r="C50" s="8">
        <v>750</v>
      </c>
      <c r="D50" s="8">
        <v>1200</v>
      </c>
    </row>
    <row r="51" spans="1:4" x14ac:dyDescent="0.25">
      <c r="A51" s="9" t="s">
        <v>49</v>
      </c>
      <c r="B51" s="8">
        <v>60</v>
      </c>
      <c r="C51" s="8">
        <v>950</v>
      </c>
      <c r="D51" s="8">
        <v>2400</v>
      </c>
    </row>
    <row r="52" spans="1:4" x14ac:dyDescent="0.25">
      <c r="A52" s="9" t="s">
        <v>63</v>
      </c>
      <c r="B52" s="8">
        <v>53</v>
      </c>
      <c r="C52" s="8">
        <v>950</v>
      </c>
      <c r="D52" s="8">
        <v>2120</v>
      </c>
    </row>
    <row r="53" spans="1:4" x14ac:dyDescent="0.25">
      <c r="A53" s="7" t="s">
        <v>52</v>
      </c>
      <c r="B53" s="8"/>
      <c r="C53" s="8"/>
      <c r="D53" s="8">
        <v>0</v>
      </c>
    </row>
    <row r="54" spans="1:4" x14ac:dyDescent="0.25">
      <c r="A54" s="9" t="s">
        <v>52</v>
      </c>
      <c r="B54" s="8"/>
      <c r="C54" s="8"/>
      <c r="D54" s="8">
        <v>0</v>
      </c>
    </row>
    <row r="55" spans="1:4" x14ac:dyDescent="0.25">
      <c r="A55" s="7" t="s">
        <v>53</v>
      </c>
      <c r="B55" s="8">
        <v>1909</v>
      </c>
      <c r="C55" s="8">
        <v>34300</v>
      </c>
      <c r="D55" s="8">
        <v>76360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L52"/>
  <sheetViews>
    <sheetView workbookViewId="0">
      <selection activeCell="A23" sqref="A23:XFD23"/>
    </sheetView>
  </sheetViews>
  <sheetFormatPr defaultColWidth="69.140625" defaultRowHeight="15" x14ac:dyDescent="0.25"/>
  <cols>
    <col min="1" max="1" width="45" bestFit="1" customWidth="1"/>
    <col min="2" max="2" width="24.85546875" bestFit="1" customWidth="1"/>
    <col min="3" max="3" width="13.5703125" bestFit="1" customWidth="1"/>
    <col min="4" max="4" width="8.28515625" bestFit="1" customWidth="1"/>
    <col min="5" max="5" width="27.85546875" bestFit="1" customWidth="1"/>
    <col min="6" max="6" width="11.5703125" bestFit="1" customWidth="1"/>
    <col min="7" max="7" width="8.5703125" bestFit="1" customWidth="1"/>
    <col min="8" max="8" width="16.140625" bestFit="1" customWidth="1"/>
    <col min="9" max="9" width="23.28515625" bestFit="1" customWidth="1"/>
    <col min="10" max="10" width="22" bestFit="1" customWidth="1"/>
    <col min="11" max="11" width="16" hidden="1" customWidth="1"/>
    <col min="12" max="12" width="13.42578125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thickBot="1" x14ac:dyDescent="0.3">
      <c r="A2" s="46" t="s">
        <v>178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97</v>
      </c>
      <c r="B3" s="1" t="s">
        <v>293</v>
      </c>
      <c r="C3" s="2" t="s">
        <v>90</v>
      </c>
      <c r="D3" s="4">
        <v>29</v>
      </c>
      <c r="E3" s="15">
        <f>D3*5</f>
        <v>145</v>
      </c>
      <c r="F3" s="2" t="s">
        <v>97</v>
      </c>
      <c r="G3" s="1" t="s">
        <v>176</v>
      </c>
      <c r="H3" s="1"/>
      <c r="I3" s="1" t="s">
        <v>249</v>
      </c>
      <c r="J3" s="41">
        <f>SUMPRODUCT(E3:E22)*1.15</f>
        <v>7417.4999999999991</v>
      </c>
      <c r="K3" s="43" t="e">
        <f>J3+#REF!+J23+J25+J29+J38</f>
        <v>#REF!</v>
      </c>
      <c r="L3" s="43">
        <f>J41+J42+J44+J45+J51</f>
        <v>7680</v>
      </c>
    </row>
    <row r="4" spans="1:12" ht="16.5" thickTop="1" thickBot="1" x14ac:dyDescent="0.3">
      <c r="A4" s="1" t="s">
        <v>97</v>
      </c>
      <c r="B4" s="1" t="s">
        <v>294</v>
      </c>
      <c r="C4" s="2" t="s">
        <v>90</v>
      </c>
      <c r="D4" s="4">
        <v>18</v>
      </c>
      <c r="E4" s="15">
        <f t="shared" ref="E4:E9" si="0">D4*5</f>
        <v>90</v>
      </c>
      <c r="F4" s="2" t="s">
        <v>97</v>
      </c>
      <c r="G4" s="1" t="s">
        <v>69</v>
      </c>
      <c r="H4" s="1"/>
      <c r="I4" s="1" t="s">
        <v>249</v>
      </c>
      <c r="J4" s="41"/>
    </row>
    <row r="5" spans="1:12" ht="16.5" thickTop="1" thickBot="1" x14ac:dyDescent="0.3">
      <c r="A5" s="1" t="s">
        <v>97</v>
      </c>
      <c r="B5" s="1" t="s">
        <v>137</v>
      </c>
      <c r="C5" s="2" t="s">
        <v>90</v>
      </c>
      <c r="D5" s="4">
        <v>3</v>
      </c>
      <c r="E5" s="15">
        <f t="shared" si="0"/>
        <v>15</v>
      </c>
      <c r="F5" s="2" t="s">
        <v>97</v>
      </c>
      <c r="G5" s="1" t="s">
        <v>295</v>
      </c>
      <c r="H5" s="1"/>
      <c r="I5" s="1" t="s">
        <v>249</v>
      </c>
      <c r="J5" s="41"/>
    </row>
    <row r="6" spans="1:12" ht="16.5" thickTop="1" thickBot="1" x14ac:dyDescent="0.3">
      <c r="A6" s="1" t="s">
        <v>97</v>
      </c>
      <c r="B6" s="1" t="s">
        <v>296</v>
      </c>
      <c r="C6" s="2" t="s">
        <v>78</v>
      </c>
      <c r="D6" s="4">
        <v>8</v>
      </c>
      <c r="E6" s="15">
        <f>D6*10</f>
        <v>80</v>
      </c>
      <c r="F6" s="2" t="s">
        <v>97</v>
      </c>
      <c r="G6" s="1" t="s">
        <v>295</v>
      </c>
      <c r="H6" s="1"/>
      <c r="I6" s="1" t="s">
        <v>249</v>
      </c>
      <c r="J6" s="41"/>
    </row>
    <row r="7" spans="1:12" ht="16.5" thickTop="1" thickBot="1" x14ac:dyDescent="0.3">
      <c r="A7" s="1" t="s">
        <v>297</v>
      </c>
      <c r="B7" s="1" t="s">
        <v>298</v>
      </c>
      <c r="C7" s="2" t="s">
        <v>90</v>
      </c>
      <c r="D7" s="4">
        <v>74</v>
      </c>
      <c r="E7" s="15">
        <f t="shared" si="0"/>
        <v>370</v>
      </c>
      <c r="F7" s="2" t="s">
        <v>97</v>
      </c>
      <c r="G7" s="1" t="s">
        <v>176</v>
      </c>
      <c r="H7" s="1" t="s">
        <v>196</v>
      </c>
      <c r="I7" s="1" t="s">
        <v>249</v>
      </c>
      <c r="J7" s="41"/>
    </row>
    <row r="8" spans="1:12" ht="16.5" thickTop="1" thickBot="1" x14ac:dyDescent="0.3">
      <c r="A8" s="1" t="s">
        <v>297</v>
      </c>
      <c r="B8" s="1" t="s">
        <v>183</v>
      </c>
      <c r="C8" s="2" t="s">
        <v>77</v>
      </c>
      <c r="D8" s="4">
        <v>104</v>
      </c>
      <c r="E8" s="15">
        <f>D8*15</f>
        <v>1560</v>
      </c>
      <c r="F8" s="2" t="s">
        <v>97</v>
      </c>
      <c r="G8" s="1" t="s">
        <v>176</v>
      </c>
      <c r="H8" s="1" t="s">
        <v>197</v>
      </c>
      <c r="I8" s="1" t="s">
        <v>249</v>
      </c>
      <c r="J8" s="41"/>
    </row>
    <row r="9" spans="1:12" ht="16.5" thickTop="1" thickBot="1" x14ac:dyDescent="0.3">
      <c r="A9" s="1" t="s">
        <v>299</v>
      </c>
      <c r="B9" s="1" t="s">
        <v>184</v>
      </c>
      <c r="C9" s="2" t="s">
        <v>90</v>
      </c>
      <c r="D9" s="4">
        <v>16</v>
      </c>
      <c r="E9" s="15">
        <f t="shared" si="0"/>
        <v>80</v>
      </c>
      <c r="F9" s="2" t="s">
        <v>97</v>
      </c>
      <c r="G9" s="1" t="s">
        <v>176</v>
      </c>
      <c r="H9" s="1" t="s">
        <v>196</v>
      </c>
      <c r="I9" s="1" t="s">
        <v>249</v>
      </c>
      <c r="J9" s="41"/>
    </row>
    <row r="10" spans="1:12" ht="16.5" thickTop="1" thickBot="1" x14ac:dyDescent="0.3">
      <c r="A10" s="1" t="s">
        <v>299</v>
      </c>
      <c r="B10" s="1" t="s">
        <v>185</v>
      </c>
      <c r="C10" s="2" t="s">
        <v>78</v>
      </c>
      <c r="D10" s="4">
        <v>4</v>
      </c>
      <c r="E10" s="15">
        <v>50</v>
      </c>
      <c r="F10" s="2" t="s">
        <v>97</v>
      </c>
      <c r="G10" s="1" t="s">
        <v>176</v>
      </c>
      <c r="H10" s="1" t="s">
        <v>300</v>
      </c>
      <c r="I10" s="1" t="s">
        <v>249</v>
      </c>
      <c r="J10" s="41"/>
    </row>
    <row r="11" spans="1:12" ht="16.5" thickTop="1" thickBot="1" x14ac:dyDescent="0.3">
      <c r="A11" s="1" t="s">
        <v>299</v>
      </c>
      <c r="B11" s="1" t="s">
        <v>186</v>
      </c>
      <c r="C11" s="2" t="s">
        <v>77</v>
      </c>
      <c r="D11" s="4">
        <v>2</v>
      </c>
      <c r="E11" s="15">
        <f t="shared" ref="E11:E12" si="1">D11*15</f>
        <v>30</v>
      </c>
      <c r="F11" s="2" t="s">
        <v>97</v>
      </c>
      <c r="G11" s="1" t="s">
        <v>176</v>
      </c>
      <c r="H11" s="1" t="s">
        <v>301</v>
      </c>
      <c r="I11" s="1" t="s">
        <v>249</v>
      </c>
      <c r="J11" s="41"/>
    </row>
    <row r="12" spans="1:12" ht="16.5" thickTop="1" thickBot="1" x14ac:dyDescent="0.3">
      <c r="A12" s="1" t="s">
        <v>299</v>
      </c>
      <c r="B12" s="1" t="s">
        <v>187</v>
      </c>
      <c r="C12" s="2" t="s">
        <v>77</v>
      </c>
      <c r="D12" s="4">
        <v>62</v>
      </c>
      <c r="E12" s="15">
        <f t="shared" si="1"/>
        <v>930</v>
      </c>
      <c r="F12" s="2" t="s">
        <v>97</v>
      </c>
      <c r="G12" s="1" t="s">
        <v>176</v>
      </c>
      <c r="H12" s="1" t="s">
        <v>260</v>
      </c>
      <c r="I12" s="1" t="s">
        <v>249</v>
      </c>
      <c r="J12" s="41"/>
    </row>
    <row r="13" spans="1:12" ht="16.5" thickTop="1" thickBot="1" x14ac:dyDescent="0.3">
      <c r="A13" s="1" t="s">
        <v>302</v>
      </c>
      <c r="B13" s="1" t="s">
        <v>188</v>
      </c>
      <c r="C13" s="2" t="s">
        <v>90</v>
      </c>
      <c r="D13" s="4">
        <v>9</v>
      </c>
      <c r="E13" s="15">
        <f t="shared" ref="E13" si="2">D13*5</f>
        <v>45</v>
      </c>
      <c r="F13" s="2" t="s">
        <v>97</v>
      </c>
      <c r="G13" s="1" t="s">
        <v>176</v>
      </c>
      <c r="H13" s="1" t="s">
        <v>196</v>
      </c>
      <c r="I13" s="1" t="s">
        <v>249</v>
      </c>
      <c r="J13" s="41"/>
    </row>
    <row r="14" spans="1:12" ht="16.5" thickTop="1" thickBot="1" x14ac:dyDescent="0.3">
      <c r="A14" s="1" t="s">
        <v>302</v>
      </c>
      <c r="B14" s="1" t="s">
        <v>189</v>
      </c>
      <c r="C14" s="2" t="s">
        <v>77</v>
      </c>
      <c r="D14" s="4">
        <v>33</v>
      </c>
      <c r="E14" s="15">
        <f t="shared" ref="E14:E15" si="3">D14*15</f>
        <v>495</v>
      </c>
      <c r="F14" s="2" t="s">
        <v>97</v>
      </c>
      <c r="G14" s="1" t="s">
        <v>176</v>
      </c>
      <c r="H14" s="1" t="s">
        <v>260</v>
      </c>
      <c r="I14" s="1" t="s">
        <v>249</v>
      </c>
      <c r="J14" s="41"/>
    </row>
    <row r="15" spans="1:12" ht="16.5" thickTop="1" thickBot="1" x14ac:dyDescent="0.3">
      <c r="A15" s="1" t="s">
        <v>302</v>
      </c>
      <c r="B15" s="1" t="s">
        <v>303</v>
      </c>
      <c r="C15" s="2" t="s">
        <v>77</v>
      </c>
      <c r="D15" s="4">
        <v>0</v>
      </c>
      <c r="E15" s="15">
        <f t="shared" si="3"/>
        <v>0</v>
      </c>
      <c r="F15" s="2" t="s">
        <v>97</v>
      </c>
      <c r="G15" s="1" t="s">
        <v>176</v>
      </c>
      <c r="H15" s="1" t="s">
        <v>304</v>
      </c>
      <c r="I15" s="1" t="s">
        <v>249</v>
      </c>
      <c r="J15" s="41"/>
    </row>
    <row r="16" spans="1:12" ht="16.5" thickTop="1" thickBot="1" x14ac:dyDescent="0.3">
      <c r="A16" s="1" t="s">
        <v>305</v>
      </c>
      <c r="B16" s="1" t="s">
        <v>190</v>
      </c>
      <c r="C16" s="2" t="s">
        <v>90</v>
      </c>
      <c r="D16" s="4">
        <v>4</v>
      </c>
      <c r="E16" s="15">
        <f t="shared" ref="E16" si="4">D16*5</f>
        <v>20</v>
      </c>
      <c r="F16" s="2" t="s">
        <v>97</v>
      </c>
      <c r="G16" s="1" t="s">
        <v>176</v>
      </c>
      <c r="H16" s="1" t="s">
        <v>196</v>
      </c>
      <c r="I16" s="1" t="s">
        <v>249</v>
      </c>
      <c r="J16" s="41"/>
    </row>
    <row r="17" spans="1:10" ht="16.5" thickTop="1" thickBot="1" x14ac:dyDescent="0.3">
      <c r="A17" s="1" t="s">
        <v>305</v>
      </c>
      <c r="B17" s="1" t="s">
        <v>191</v>
      </c>
      <c r="C17" s="2" t="s">
        <v>77</v>
      </c>
      <c r="D17" s="4">
        <v>23</v>
      </c>
      <c r="E17" s="15">
        <f>D17*15</f>
        <v>345</v>
      </c>
      <c r="F17" s="2" t="s">
        <v>97</v>
      </c>
      <c r="G17" s="1" t="s">
        <v>176</v>
      </c>
      <c r="H17" s="1" t="s">
        <v>260</v>
      </c>
      <c r="I17" s="1" t="s">
        <v>249</v>
      </c>
      <c r="J17" s="41"/>
    </row>
    <row r="18" spans="1:10" ht="16.5" thickTop="1" thickBot="1" x14ac:dyDescent="0.3">
      <c r="A18" s="1" t="s">
        <v>306</v>
      </c>
      <c r="B18" s="1" t="s">
        <v>307</v>
      </c>
      <c r="C18" s="2" t="s">
        <v>90</v>
      </c>
      <c r="D18" s="4">
        <v>18</v>
      </c>
      <c r="E18" s="15">
        <f t="shared" ref="E18" si="5">D18*5</f>
        <v>90</v>
      </c>
      <c r="F18" s="2" t="s">
        <v>97</v>
      </c>
      <c r="G18" s="1" t="s">
        <v>176</v>
      </c>
      <c r="H18" s="1" t="s">
        <v>196</v>
      </c>
      <c r="I18" s="1" t="s">
        <v>249</v>
      </c>
      <c r="J18" s="41"/>
    </row>
    <row r="19" spans="1:10" ht="16.5" thickTop="1" thickBot="1" x14ac:dyDescent="0.3">
      <c r="A19" s="1" t="s">
        <v>306</v>
      </c>
      <c r="B19" s="1" t="s">
        <v>308</v>
      </c>
      <c r="C19" s="2" t="s">
        <v>77</v>
      </c>
      <c r="D19" s="4">
        <v>2</v>
      </c>
      <c r="E19" s="15">
        <f>D19*15</f>
        <v>30</v>
      </c>
      <c r="F19" s="2" t="s">
        <v>97</v>
      </c>
      <c r="G19" s="1" t="s">
        <v>176</v>
      </c>
      <c r="H19" s="1" t="s">
        <v>309</v>
      </c>
      <c r="I19" s="1" t="s">
        <v>249</v>
      </c>
      <c r="J19" s="41"/>
    </row>
    <row r="20" spans="1:10" ht="16.5" thickTop="1" thickBot="1" x14ac:dyDescent="0.3">
      <c r="A20" s="1" t="s">
        <v>306</v>
      </c>
      <c r="B20" s="1" t="s">
        <v>310</v>
      </c>
      <c r="C20" s="2" t="s">
        <v>77</v>
      </c>
      <c r="D20" s="4">
        <v>69</v>
      </c>
      <c r="E20" s="15">
        <f>D20*15</f>
        <v>1035</v>
      </c>
      <c r="F20" s="2" t="s">
        <v>97</v>
      </c>
      <c r="G20" s="1" t="s">
        <v>176</v>
      </c>
      <c r="H20" s="1" t="s">
        <v>260</v>
      </c>
      <c r="I20" s="1" t="s">
        <v>249</v>
      </c>
      <c r="J20" s="41"/>
    </row>
    <row r="21" spans="1:10" ht="16.5" thickTop="1" thickBot="1" x14ac:dyDescent="0.3">
      <c r="A21" s="1" t="s">
        <v>311</v>
      </c>
      <c r="B21" s="1" t="s">
        <v>312</v>
      </c>
      <c r="C21" s="2" t="s">
        <v>90</v>
      </c>
      <c r="D21" s="4">
        <v>19</v>
      </c>
      <c r="E21" s="15">
        <f t="shared" ref="E21" si="6">D21*5</f>
        <v>95</v>
      </c>
      <c r="F21" s="2" t="s">
        <v>97</v>
      </c>
      <c r="G21" s="1" t="s">
        <v>176</v>
      </c>
      <c r="H21" s="1" t="s">
        <v>196</v>
      </c>
      <c r="I21" s="1" t="s">
        <v>249</v>
      </c>
      <c r="J21" s="41"/>
    </row>
    <row r="22" spans="1:10" ht="16.5" thickTop="1" thickBot="1" x14ac:dyDescent="0.3">
      <c r="A22" s="1" t="s">
        <v>311</v>
      </c>
      <c r="B22" s="1" t="s">
        <v>313</v>
      </c>
      <c r="C22" s="2" t="s">
        <v>77</v>
      </c>
      <c r="D22" s="4">
        <v>63</v>
      </c>
      <c r="E22" s="15">
        <f>D22*15</f>
        <v>945</v>
      </c>
      <c r="F22" s="2" t="s">
        <v>97</v>
      </c>
      <c r="G22" s="1" t="s">
        <v>176</v>
      </c>
      <c r="H22" s="1" t="s">
        <v>260</v>
      </c>
      <c r="I22" s="1" t="s">
        <v>249</v>
      </c>
      <c r="J22" s="41"/>
    </row>
    <row r="23" spans="1:10" ht="16.5" thickTop="1" thickBot="1" x14ac:dyDescent="0.3">
      <c r="A23" s="1" t="s">
        <v>314</v>
      </c>
      <c r="B23" s="1" t="s">
        <v>315</v>
      </c>
      <c r="C23" s="2" t="s">
        <v>90</v>
      </c>
      <c r="D23" s="4">
        <v>10</v>
      </c>
      <c r="E23" s="15">
        <f>D23*5</f>
        <v>50</v>
      </c>
      <c r="F23" s="2" t="s">
        <v>316</v>
      </c>
      <c r="G23" s="1" t="s">
        <v>176</v>
      </c>
      <c r="H23" s="1" t="s">
        <v>196</v>
      </c>
      <c r="I23" s="1" t="s">
        <v>249</v>
      </c>
      <c r="J23" s="41">
        <f>SUMPRODUCT(E23:E24)*1.15</f>
        <v>730.25</v>
      </c>
    </row>
    <row r="24" spans="1:10" ht="16.5" thickTop="1" thickBot="1" x14ac:dyDescent="0.3">
      <c r="A24" s="1" t="s">
        <v>314</v>
      </c>
      <c r="B24" s="1" t="s">
        <v>317</v>
      </c>
      <c r="C24" s="2" t="s">
        <v>77</v>
      </c>
      <c r="D24" s="4">
        <v>39</v>
      </c>
      <c r="E24" s="15">
        <f>D24*15</f>
        <v>585</v>
      </c>
      <c r="F24" s="2" t="s">
        <v>316</v>
      </c>
      <c r="G24" s="1" t="s">
        <v>176</v>
      </c>
      <c r="H24" s="1" t="s">
        <v>197</v>
      </c>
      <c r="I24" s="1" t="s">
        <v>249</v>
      </c>
      <c r="J24" s="41"/>
    </row>
    <row r="25" spans="1:10" ht="16.5" thickTop="1" thickBot="1" x14ac:dyDescent="0.3">
      <c r="A25" s="34" t="s">
        <v>322</v>
      </c>
      <c r="B25" s="35" t="s">
        <v>733</v>
      </c>
      <c r="C25" s="35" t="s">
        <v>90</v>
      </c>
      <c r="D25" s="36">
        <v>18</v>
      </c>
      <c r="E25" s="15">
        <f>D25*5</f>
        <v>90</v>
      </c>
      <c r="F25" s="2" t="s">
        <v>103</v>
      </c>
      <c r="G25" s="1" t="s">
        <v>176</v>
      </c>
      <c r="H25" s="1" t="s">
        <v>196</v>
      </c>
      <c r="I25" s="1" t="s">
        <v>249</v>
      </c>
      <c r="J25" s="42">
        <f>SUMPRODUCT(E25:E28)*1.15</f>
        <v>1466.25</v>
      </c>
    </row>
    <row r="26" spans="1:10" ht="16.5" thickTop="1" thickBot="1" x14ac:dyDescent="0.3">
      <c r="A26" s="34" t="s">
        <v>322</v>
      </c>
      <c r="B26" s="35" t="s">
        <v>193</v>
      </c>
      <c r="C26" s="35" t="s">
        <v>77</v>
      </c>
      <c r="D26" s="36">
        <v>63</v>
      </c>
      <c r="E26" s="15">
        <f>D26*15</f>
        <v>945</v>
      </c>
      <c r="F26" s="2" t="s">
        <v>103</v>
      </c>
      <c r="G26" s="1" t="s">
        <v>176</v>
      </c>
      <c r="H26" s="1" t="s">
        <v>197</v>
      </c>
      <c r="I26" s="1" t="s">
        <v>249</v>
      </c>
      <c r="J26" s="42"/>
    </row>
    <row r="27" spans="1:10" ht="16.5" thickTop="1" thickBot="1" x14ac:dyDescent="0.3">
      <c r="A27" s="34" t="s">
        <v>323</v>
      </c>
      <c r="B27" s="35" t="s">
        <v>734</v>
      </c>
      <c r="C27" s="35" t="s">
        <v>90</v>
      </c>
      <c r="D27" s="36">
        <v>3</v>
      </c>
      <c r="E27" s="15">
        <f>D27*5</f>
        <v>15</v>
      </c>
      <c r="F27" s="2" t="s">
        <v>103</v>
      </c>
      <c r="G27" s="1" t="s">
        <v>176</v>
      </c>
      <c r="H27" s="1" t="s">
        <v>196</v>
      </c>
      <c r="I27" s="1" t="s">
        <v>249</v>
      </c>
      <c r="J27" s="42"/>
    </row>
    <row r="28" spans="1:10" ht="16.5" thickTop="1" thickBot="1" x14ac:dyDescent="0.3">
      <c r="A28" s="34" t="s">
        <v>323</v>
      </c>
      <c r="B28" s="35" t="s">
        <v>192</v>
      </c>
      <c r="C28" s="35" t="s">
        <v>77</v>
      </c>
      <c r="D28" s="36">
        <v>15</v>
      </c>
      <c r="E28" s="15">
        <f>D28*15</f>
        <v>225</v>
      </c>
      <c r="F28" s="2" t="s">
        <v>103</v>
      </c>
      <c r="G28" s="1" t="s">
        <v>176</v>
      </c>
      <c r="H28" s="1" t="s">
        <v>197</v>
      </c>
      <c r="I28" s="1" t="s">
        <v>249</v>
      </c>
      <c r="J28" s="42"/>
    </row>
    <row r="29" spans="1:10" ht="16.5" thickTop="1" thickBot="1" x14ac:dyDescent="0.3">
      <c r="A29" s="1" t="s">
        <v>735</v>
      </c>
      <c r="B29" s="1" t="s">
        <v>736</v>
      </c>
      <c r="C29" s="2" t="s">
        <v>90</v>
      </c>
      <c r="D29" s="4">
        <v>14</v>
      </c>
      <c r="E29" s="15">
        <f>D29*5</f>
        <v>70</v>
      </c>
      <c r="F29" s="2" t="s">
        <v>748</v>
      </c>
      <c r="G29" s="1" t="s">
        <v>176</v>
      </c>
      <c r="H29" s="1" t="s">
        <v>196</v>
      </c>
      <c r="I29" s="1" t="s">
        <v>249</v>
      </c>
      <c r="J29" s="41">
        <f>SUMPRODUCT(E29:E37)*1.15</f>
        <v>3202.7499999999995</v>
      </c>
    </row>
    <row r="30" spans="1:10" ht="16.5" thickTop="1" thickBot="1" x14ac:dyDescent="0.3">
      <c r="A30" s="1" t="s">
        <v>735</v>
      </c>
      <c r="B30" s="1" t="s">
        <v>737</v>
      </c>
      <c r="C30" s="2" t="s">
        <v>77</v>
      </c>
      <c r="D30" s="4">
        <v>48</v>
      </c>
      <c r="E30" s="15">
        <f>D30*15</f>
        <v>720</v>
      </c>
      <c r="F30" s="2" t="s">
        <v>748</v>
      </c>
      <c r="G30" s="1" t="s">
        <v>176</v>
      </c>
      <c r="H30" s="1" t="s">
        <v>197</v>
      </c>
      <c r="I30" s="1" t="s">
        <v>249</v>
      </c>
      <c r="J30" s="41"/>
    </row>
    <row r="31" spans="1:10" ht="16.5" thickTop="1" thickBot="1" x14ac:dyDescent="0.3">
      <c r="A31" s="1" t="s">
        <v>738</v>
      </c>
      <c r="B31" s="1" t="s">
        <v>739</v>
      </c>
      <c r="C31" s="2" t="s">
        <v>90</v>
      </c>
      <c r="D31" s="4">
        <v>8</v>
      </c>
      <c r="E31" s="15">
        <f>D31*5</f>
        <v>40</v>
      </c>
      <c r="F31" s="2" t="s">
        <v>748</v>
      </c>
      <c r="G31" s="1" t="s">
        <v>176</v>
      </c>
      <c r="H31" s="1" t="s">
        <v>196</v>
      </c>
      <c r="I31" s="1" t="s">
        <v>249</v>
      </c>
      <c r="J31" s="41"/>
    </row>
    <row r="32" spans="1:10" ht="16.5" thickTop="1" thickBot="1" x14ac:dyDescent="0.3">
      <c r="A32" s="1" t="s">
        <v>738</v>
      </c>
      <c r="B32" s="1" t="s">
        <v>740</v>
      </c>
      <c r="C32" s="2" t="s">
        <v>77</v>
      </c>
      <c r="D32" s="4">
        <v>54</v>
      </c>
      <c r="E32" s="15">
        <f>D32*15</f>
        <v>810</v>
      </c>
      <c r="F32" s="2" t="s">
        <v>748</v>
      </c>
      <c r="G32" s="1" t="s">
        <v>176</v>
      </c>
      <c r="H32" s="1" t="s">
        <v>197</v>
      </c>
      <c r="I32" s="1" t="s">
        <v>249</v>
      </c>
      <c r="J32" s="41"/>
    </row>
    <row r="33" spans="1:10" ht="16.5" thickTop="1" thickBot="1" x14ac:dyDescent="0.3">
      <c r="A33" s="1" t="s">
        <v>741</v>
      </c>
      <c r="B33" s="1" t="s">
        <v>742</v>
      </c>
      <c r="C33" s="2" t="s">
        <v>90</v>
      </c>
      <c r="D33" s="4">
        <v>5</v>
      </c>
      <c r="E33" s="15">
        <f>D33*5</f>
        <v>25</v>
      </c>
      <c r="F33" s="2" t="s">
        <v>748</v>
      </c>
      <c r="G33" s="1" t="s">
        <v>176</v>
      </c>
      <c r="H33" s="1" t="s">
        <v>196</v>
      </c>
      <c r="I33" s="1" t="s">
        <v>249</v>
      </c>
      <c r="J33" s="41"/>
    </row>
    <row r="34" spans="1:10" ht="16.5" thickTop="1" thickBot="1" x14ac:dyDescent="0.3">
      <c r="A34" s="1" t="s">
        <v>741</v>
      </c>
      <c r="B34" s="1" t="s">
        <v>743</v>
      </c>
      <c r="C34" s="2" t="s">
        <v>77</v>
      </c>
      <c r="D34" s="4">
        <v>2</v>
      </c>
      <c r="E34" s="15">
        <f t="shared" ref="E34:E35" si="7">D34*15</f>
        <v>30</v>
      </c>
      <c r="F34" s="2" t="s">
        <v>748</v>
      </c>
      <c r="G34" s="1" t="s">
        <v>176</v>
      </c>
      <c r="H34" s="1" t="s">
        <v>197</v>
      </c>
      <c r="I34" s="1" t="s">
        <v>249</v>
      </c>
      <c r="J34" s="41"/>
    </row>
    <row r="35" spans="1:10" ht="16.5" thickTop="1" thickBot="1" x14ac:dyDescent="0.3">
      <c r="A35" s="1" t="s">
        <v>741</v>
      </c>
      <c r="B35" s="1" t="s">
        <v>744</v>
      </c>
      <c r="C35" s="2" t="s">
        <v>77</v>
      </c>
      <c r="D35" s="4">
        <v>38</v>
      </c>
      <c r="E35" s="15">
        <f t="shared" si="7"/>
        <v>570</v>
      </c>
      <c r="F35" s="2" t="s">
        <v>748</v>
      </c>
      <c r="G35" s="1" t="s">
        <v>176</v>
      </c>
      <c r="H35" s="1" t="s">
        <v>197</v>
      </c>
      <c r="I35" s="1" t="s">
        <v>249</v>
      </c>
      <c r="J35" s="41"/>
    </row>
    <row r="36" spans="1:10" ht="16.5" thickTop="1" thickBot="1" x14ac:dyDescent="0.3">
      <c r="A36" s="1" t="s">
        <v>745</v>
      </c>
      <c r="B36" s="1" t="s">
        <v>746</v>
      </c>
      <c r="C36" s="2" t="s">
        <v>90</v>
      </c>
      <c r="D36" s="4">
        <v>11</v>
      </c>
      <c r="E36" s="15">
        <f>D36*5</f>
        <v>55</v>
      </c>
      <c r="F36" s="2" t="s">
        <v>748</v>
      </c>
      <c r="G36" s="1" t="s">
        <v>176</v>
      </c>
      <c r="H36" s="1" t="s">
        <v>196</v>
      </c>
      <c r="I36" s="1" t="s">
        <v>249</v>
      </c>
      <c r="J36" s="41"/>
    </row>
    <row r="37" spans="1:10" ht="16.5" thickTop="1" thickBot="1" x14ac:dyDescent="0.3">
      <c r="A37" s="1" t="s">
        <v>745</v>
      </c>
      <c r="B37" s="1" t="s">
        <v>747</v>
      </c>
      <c r="C37" s="2" t="s">
        <v>77</v>
      </c>
      <c r="D37" s="4">
        <v>31</v>
      </c>
      <c r="E37" s="15">
        <f t="shared" ref="E37:E38" si="8">D37*15</f>
        <v>465</v>
      </c>
      <c r="F37" s="2" t="s">
        <v>748</v>
      </c>
      <c r="G37" s="1" t="s">
        <v>176</v>
      </c>
      <c r="H37" s="1" t="s">
        <v>197</v>
      </c>
      <c r="I37" s="1" t="s">
        <v>249</v>
      </c>
      <c r="J37" s="41"/>
    </row>
    <row r="38" spans="1:10" ht="16.5" thickTop="1" thickBot="1" x14ac:dyDescent="0.3">
      <c r="A38" s="1" t="s">
        <v>318</v>
      </c>
      <c r="B38" s="1" t="s">
        <v>801</v>
      </c>
      <c r="C38" s="2" t="s">
        <v>77</v>
      </c>
      <c r="D38" s="4">
        <v>2</v>
      </c>
      <c r="E38" s="15">
        <f t="shared" si="8"/>
        <v>30</v>
      </c>
      <c r="F38" s="2" t="s">
        <v>320</v>
      </c>
      <c r="G38" s="1" t="s">
        <v>176</v>
      </c>
      <c r="H38" s="1" t="s">
        <v>197</v>
      </c>
      <c r="I38" s="1" t="s">
        <v>249</v>
      </c>
      <c r="J38" s="41">
        <f>SUMPRODUCT(E38:E41)*1.15</f>
        <v>1063.75</v>
      </c>
    </row>
    <row r="39" spans="1:10" ht="16.5" thickTop="1" thickBot="1" x14ac:dyDescent="0.3">
      <c r="A39" s="1" t="s">
        <v>318</v>
      </c>
      <c r="B39" s="1" t="s">
        <v>802</v>
      </c>
      <c r="C39" s="2" t="s">
        <v>90</v>
      </c>
      <c r="D39" s="4">
        <v>9</v>
      </c>
      <c r="E39" s="15">
        <f>D39*5</f>
        <v>45</v>
      </c>
      <c r="F39" s="2" t="s">
        <v>320</v>
      </c>
      <c r="G39" s="1" t="s">
        <v>176</v>
      </c>
      <c r="H39" s="1" t="s">
        <v>196</v>
      </c>
      <c r="I39" s="1" t="s">
        <v>249</v>
      </c>
      <c r="J39" s="41"/>
    </row>
    <row r="40" spans="1:10" ht="16.5" thickTop="1" thickBot="1" x14ac:dyDescent="0.3">
      <c r="A40" s="1" t="s">
        <v>318</v>
      </c>
      <c r="B40" s="1" t="s">
        <v>319</v>
      </c>
      <c r="C40" s="2" t="s">
        <v>77</v>
      </c>
      <c r="D40" s="4">
        <v>34</v>
      </c>
      <c r="E40" s="15">
        <f t="shared" ref="E40:E51" si="9">D40*15</f>
        <v>510</v>
      </c>
      <c r="F40" s="2" t="s">
        <v>320</v>
      </c>
      <c r="G40" s="1" t="s">
        <v>176</v>
      </c>
      <c r="H40" s="1" t="s">
        <v>197</v>
      </c>
      <c r="I40" s="1" t="s">
        <v>249</v>
      </c>
      <c r="J40" s="41"/>
    </row>
    <row r="41" spans="1:10" ht="16.5" thickTop="1" thickBot="1" x14ac:dyDescent="0.3">
      <c r="A41" s="1" t="s">
        <v>318</v>
      </c>
      <c r="B41" s="1" t="s">
        <v>319</v>
      </c>
      <c r="C41" s="2" t="s">
        <v>77</v>
      </c>
      <c r="D41" s="4">
        <v>34</v>
      </c>
      <c r="E41" s="15">
        <f>D41*10</f>
        <v>340</v>
      </c>
      <c r="F41" s="2" t="s">
        <v>320</v>
      </c>
      <c r="G41" s="1" t="s">
        <v>176</v>
      </c>
      <c r="H41" s="1" t="s">
        <v>321</v>
      </c>
      <c r="I41" s="1" t="s">
        <v>289</v>
      </c>
      <c r="J41" s="41">
        <f>E41</f>
        <v>340</v>
      </c>
    </row>
    <row r="42" spans="1:10" ht="16.5" thickTop="1" thickBot="1" x14ac:dyDescent="0.3">
      <c r="A42" s="1" t="s">
        <v>322</v>
      </c>
      <c r="B42" s="1" t="s">
        <v>193</v>
      </c>
      <c r="C42" s="2" t="s">
        <v>77</v>
      </c>
      <c r="D42" s="4">
        <v>63</v>
      </c>
      <c r="E42" s="15">
        <f t="shared" si="9"/>
        <v>945</v>
      </c>
      <c r="F42" s="2" t="s">
        <v>103</v>
      </c>
      <c r="G42" s="1" t="s">
        <v>176</v>
      </c>
      <c r="H42" s="1" t="s">
        <v>253</v>
      </c>
      <c r="I42" s="1" t="s">
        <v>289</v>
      </c>
      <c r="J42" s="41">
        <f>E42+E43</f>
        <v>1095</v>
      </c>
    </row>
    <row r="43" spans="1:10" ht="16.5" thickTop="1" thickBot="1" x14ac:dyDescent="0.3">
      <c r="A43" s="1" t="s">
        <v>323</v>
      </c>
      <c r="B43" s="1" t="s">
        <v>192</v>
      </c>
      <c r="C43" s="2" t="s">
        <v>77</v>
      </c>
      <c r="D43" s="4">
        <v>15</v>
      </c>
      <c r="E43" s="15">
        <f>D43*10</f>
        <v>150</v>
      </c>
      <c r="F43" s="2" t="s">
        <v>103</v>
      </c>
      <c r="G43" s="1" t="s">
        <v>176</v>
      </c>
      <c r="H43" s="1" t="s">
        <v>253</v>
      </c>
      <c r="I43" s="1" t="s">
        <v>289</v>
      </c>
      <c r="J43" s="41"/>
    </row>
    <row r="44" spans="1:10" ht="16.5" thickTop="1" thickBot="1" x14ac:dyDescent="0.3">
      <c r="A44" s="1" t="s">
        <v>314</v>
      </c>
      <c r="B44" s="1" t="s">
        <v>317</v>
      </c>
      <c r="C44" s="2" t="s">
        <v>77</v>
      </c>
      <c r="D44" s="4">
        <v>39</v>
      </c>
      <c r="E44" s="15">
        <f>D44*10</f>
        <v>390</v>
      </c>
      <c r="F44" s="2" t="s">
        <v>316</v>
      </c>
      <c r="G44" s="1" t="s">
        <v>176</v>
      </c>
      <c r="H44" s="1" t="s">
        <v>197</v>
      </c>
      <c r="I44" s="1" t="s">
        <v>289</v>
      </c>
      <c r="J44" s="41">
        <f>E44</f>
        <v>390</v>
      </c>
    </row>
    <row r="45" spans="1:10" ht="16.5" thickTop="1" thickBot="1" x14ac:dyDescent="0.3">
      <c r="A45" s="1" t="s">
        <v>297</v>
      </c>
      <c r="B45" s="1" t="s">
        <v>183</v>
      </c>
      <c r="C45" s="2" t="s">
        <v>77</v>
      </c>
      <c r="D45" s="4">
        <v>104</v>
      </c>
      <c r="E45" s="15">
        <f t="shared" si="9"/>
        <v>1560</v>
      </c>
      <c r="F45" s="2" t="s">
        <v>97</v>
      </c>
      <c r="G45" s="1" t="s">
        <v>176</v>
      </c>
      <c r="H45" s="1" t="s">
        <v>197</v>
      </c>
      <c r="I45" s="1" t="s">
        <v>289</v>
      </c>
      <c r="J45" s="41">
        <f>SUM(E45,E46,E47,E48,E49,E50)</f>
        <v>5030</v>
      </c>
    </row>
    <row r="46" spans="1:10" ht="16.5" thickTop="1" thickBot="1" x14ac:dyDescent="0.3">
      <c r="A46" s="1" t="s">
        <v>299</v>
      </c>
      <c r="B46" s="1" t="s">
        <v>187</v>
      </c>
      <c r="C46" s="2" t="s">
        <v>77</v>
      </c>
      <c r="D46" s="4">
        <v>62</v>
      </c>
      <c r="E46" s="15">
        <f t="shared" si="9"/>
        <v>930</v>
      </c>
      <c r="F46" s="2" t="s">
        <v>97</v>
      </c>
      <c r="G46" s="1" t="s">
        <v>176</v>
      </c>
      <c r="H46" s="1" t="s">
        <v>260</v>
      </c>
      <c r="I46" s="1" t="s">
        <v>289</v>
      </c>
      <c r="J46" s="41"/>
    </row>
    <row r="47" spans="1:10" ht="16.5" thickTop="1" thickBot="1" x14ac:dyDescent="0.3">
      <c r="A47" s="1" t="s">
        <v>302</v>
      </c>
      <c r="B47" s="1" t="s">
        <v>189</v>
      </c>
      <c r="C47" s="2" t="s">
        <v>77</v>
      </c>
      <c r="D47" s="4">
        <v>33</v>
      </c>
      <c r="E47" s="15">
        <f>D47*10</f>
        <v>330</v>
      </c>
      <c r="F47" s="2" t="s">
        <v>97</v>
      </c>
      <c r="G47" s="1" t="s">
        <v>176</v>
      </c>
      <c r="H47" s="1" t="s">
        <v>260</v>
      </c>
      <c r="I47" s="1" t="s">
        <v>289</v>
      </c>
      <c r="J47" s="41"/>
    </row>
    <row r="48" spans="1:10" ht="16.5" thickTop="1" thickBot="1" x14ac:dyDescent="0.3">
      <c r="A48" s="1" t="s">
        <v>305</v>
      </c>
      <c r="B48" s="1" t="s">
        <v>191</v>
      </c>
      <c r="C48" s="2" t="s">
        <v>77</v>
      </c>
      <c r="D48" s="4">
        <v>23</v>
      </c>
      <c r="E48" s="15">
        <f>D48*10</f>
        <v>230</v>
      </c>
      <c r="F48" s="2" t="s">
        <v>97</v>
      </c>
      <c r="G48" s="1" t="s">
        <v>176</v>
      </c>
      <c r="H48" s="1" t="s">
        <v>260</v>
      </c>
      <c r="I48" s="1" t="s">
        <v>289</v>
      </c>
      <c r="J48" s="41"/>
    </row>
    <row r="49" spans="1:10" ht="16.5" thickTop="1" thickBot="1" x14ac:dyDescent="0.3">
      <c r="A49" s="1" t="s">
        <v>306</v>
      </c>
      <c r="B49" s="1" t="s">
        <v>310</v>
      </c>
      <c r="C49" s="2" t="s">
        <v>77</v>
      </c>
      <c r="D49" s="4">
        <v>69</v>
      </c>
      <c r="E49" s="15">
        <f t="shared" si="9"/>
        <v>1035</v>
      </c>
      <c r="F49" s="2" t="s">
        <v>97</v>
      </c>
      <c r="G49" s="1" t="s">
        <v>176</v>
      </c>
      <c r="H49" s="1" t="s">
        <v>260</v>
      </c>
      <c r="I49" s="1" t="s">
        <v>289</v>
      </c>
      <c r="J49" s="41"/>
    </row>
    <row r="50" spans="1:10" ht="16.5" thickTop="1" thickBot="1" x14ac:dyDescent="0.3">
      <c r="A50" s="1" t="s">
        <v>311</v>
      </c>
      <c r="B50" s="1" t="s">
        <v>313</v>
      </c>
      <c r="C50" s="2" t="s">
        <v>77</v>
      </c>
      <c r="D50" s="4">
        <v>63</v>
      </c>
      <c r="E50" s="15">
        <f t="shared" si="9"/>
        <v>945</v>
      </c>
      <c r="F50" s="2" t="s">
        <v>97</v>
      </c>
      <c r="G50" s="1" t="s">
        <v>176</v>
      </c>
      <c r="H50" s="1" t="s">
        <v>260</v>
      </c>
      <c r="I50" s="1" t="s">
        <v>289</v>
      </c>
      <c r="J50" s="41"/>
    </row>
    <row r="51" spans="1:10" ht="16.5" thickTop="1" thickBot="1" x14ac:dyDescent="0.3">
      <c r="A51" s="1" t="s">
        <v>324</v>
      </c>
      <c r="B51" s="1" t="s">
        <v>194</v>
      </c>
      <c r="C51" s="2" t="s">
        <v>77</v>
      </c>
      <c r="D51" s="4">
        <v>55</v>
      </c>
      <c r="E51" s="15">
        <f t="shared" si="9"/>
        <v>825</v>
      </c>
      <c r="F51" s="2" t="s">
        <v>100</v>
      </c>
      <c r="G51" s="1" t="s">
        <v>176</v>
      </c>
      <c r="H51" s="1" t="s">
        <v>325</v>
      </c>
      <c r="I51" s="1" t="s">
        <v>289</v>
      </c>
      <c r="J51" s="41">
        <f>E51</f>
        <v>825</v>
      </c>
    </row>
    <row r="52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L37"/>
  <sheetViews>
    <sheetView workbookViewId="0">
      <selection activeCell="A19" sqref="A19:XFD19"/>
    </sheetView>
  </sheetViews>
  <sheetFormatPr defaultColWidth="57.140625" defaultRowHeight="15" x14ac:dyDescent="0.25"/>
  <cols>
    <col min="1" max="1" width="25" bestFit="1" customWidth="1"/>
    <col min="2" max="2" width="24.85546875" bestFit="1" customWidth="1"/>
    <col min="3" max="3" width="13.5703125" bestFit="1" customWidth="1"/>
    <col min="4" max="4" width="8.28515625" bestFit="1" customWidth="1"/>
    <col min="5" max="5" width="10.85546875" bestFit="1" customWidth="1"/>
    <col min="6" max="6" width="11" bestFit="1" customWidth="1"/>
    <col min="7" max="7" width="8.5703125" bestFit="1" customWidth="1"/>
    <col min="8" max="8" width="15.140625" bestFit="1" customWidth="1"/>
    <col min="9" max="9" width="23.28515625" bestFit="1" customWidth="1"/>
    <col min="10" max="10" width="22" bestFit="1" customWidth="1"/>
    <col min="11" max="12" width="22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179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94</v>
      </c>
      <c r="B3" s="1" t="s">
        <v>135</v>
      </c>
      <c r="C3" s="2" t="s">
        <v>90</v>
      </c>
      <c r="D3" s="4">
        <v>5</v>
      </c>
      <c r="E3" s="15">
        <f>D3*5</f>
        <v>25</v>
      </c>
      <c r="F3" s="2" t="s">
        <v>94</v>
      </c>
      <c r="G3" s="1" t="s">
        <v>93</v>
      </c>
      <c r="H3" s="1"/>
      <c r="I3" s="1" t="s">
        <v>249</v>
      </c>
      <c r="J3" s="41">
        <f>SUMPRODUCT(E3:E12)*1.15</f>
        <v>4841.5</v>
      </c>
      <c r="K3" s="43" t="e">
        <f>J3+J13+J15+#REF!+J19+J21+J28+J30</f>
        <v>#REF!</v>
      </c>
      <c r="L3" s="43">
        <f>J32+J33+J34+J36</f>
        <v>2230</v>
      </c>
    </row>
    <row r="4" spans="1:12" ht="16.5" thickTop="1" thickBot="1" x14ac:dyDescent="0.3">
      <c r="A4" s="1" t="s">
        <v>582</v>
      </c>
      <c r="B4" s="1" t="s">
        <v>583</v>
      </c>
      <c r="C4" s="2" t="s">
        <v>90</v>
      </c>
      <c r="D4" s="4">
        <v>22</v>
      </c>
      <c r="E4" s="15">
        <f t="shared" ref="E4:E5" si="0">D4*5</f>
        <v>110</v>
      </c>
      <c r="F4" s="2" t="s">
        <v>94</v>
      </c>
      <c r="G4" s="1" t="s">
        <v>176</v>
      </c>
      <c r="H4" s="1"/>
      <c r="I4" s="1" t="s">
        <v>249</v>
      </c>
      <c r="J4" s="41"/>
    </row>
    <row r="5" spans="1:12" ht="16.5" thickTop="1" thickBot="1" x14ac:dyDescent="0.3">
      <c r="A5" s="1" t="s">
        <v>582</v>
      </c>
      <c r="B5" s="1" t="s">
        <v>584</v>
      </c>
      <c r="C5" s="2" t="s">
        <v>90</v>
      </c>
      <c r="D5" s="4">
        <v>24</v>
      </c>
      <c r="E5" s="15">
        <f t="shared" si="0"/>
        <v>120</v>
      </c>
      <c r="F5" s="2" t="s">
        <v>94</v>
      </c>
      <c r="G5" s="1" t="s">
        <v>69</v>
      </c>
      <c r="H5" s="1"/>
      <c r="I5" s="1" t="s">
        <v>249</v>
      </c>
      <c r="J5" s="41"/>
    </row>
    <row r="6" spans="1:12" ht="16.5" thickTop="1" thickBot="1" x14ac:dyDescent="0.3">
      <c r="A6" s="1" t="s">
        <v>582</v>
      </c>
      <c r="B6" s="1" t="s">
        <v>585</v>
      </c>
      <c r="C6" s="2" t="s">
        <v>78</v>
      </c>
      <c r="D6" s="4">
        <v>8</v>
      </c>
      <c r="E6" s="15">
        <f>D6*10</f>
        <v>80</v>
      </c>
      <c r="F6" s="2" t="s">
        <v>94</v>
      </c>
      <c r="G6" s="1" t="s">
        <v>295</v>
      </c>
      <c r="H6" s="1"/>
      <c r="I6" s="1" t="s">
        <v>249</v>
      </c>
      <c r="J6" s="41"/>
    </row>
    <row r="7" spans="1:12" ht="16.5" thickTop="1" thickBot="1" x14ac:dyDescent="0.3">
      <c r="A7" s="1" t="s">
        <v>586</v>
      </c>
      <c r="B7" s="1" t="s">
        <v>587</v>
      </c>
      <c r="C7" s="2" t="s">
        <v>90</v>
      </c>
      <c r="D7" s="4">
        <v>74</v>
      </c>
      <c r="E7" s="15">
        <f>D7*5</f>
        <v>370</v>
      </c>
      <c r="F7" s="2" t="s">
        <v>94</v>
      </c>
      <c r="G7" s="1" t="s">
        <v>176</v>
      </c>
      <c r="H7" s="1" t="s">
        <v>196</v>
      </c>
      <c r="I7" s="1" t="s">
        <v>249</v>
      </c>
      <c r="J7" s="41"/>
    </row>
    <row r="8" spans="1:12" ht="16.5" thickTop="1" thickBot="1" x14ac:dyDescent="0.3">
      <c r="A8" s="1" t="s">
        <v>586</v>
      </c>
      <c r="B8" s="1" t="s">
        <v>588</v>
      </c>
      <c r="C8" s="2" t="s">
        <v>77</v>
      </c>
      <c r="D8" s="4">
        <v>97</v>
      </c>
      <c r="E8" s="15">
        <f>D8*15</f>
        <v>1455</v>
      </c>
      <c r="F8" s="2" t="s">
        <v>94</v>
      </c>
      <c r="G8" s="1" t="s">
        <v>176</v>
      </c>
      <c r="H8" s="1" t="s">
        <v>200</v>
      </c>
      <c r="I8" s="1" t="s">
        <v>249</v>
      </c>
      <c r="J8" s="41"/>
    </row>
    <row r="9" spans="1:12" ht="16.5" thickTop="1" thickBot="1" x14ac:dyDescent="0.3">
      <c r="A9" s="1" t="s">
        <v>589</v>
      </c>
      <c r="B9" s="1" t="s">
        <v>590</v>
      </c>
      <c r="C9" s="2" t="s">
        <v>90</v>
      </c>
      <c r="D9" s="4">
        <v>19</v>
      </c>
      <c r="E9" s="15">
        <f>D9*5</f>
        <v>95</v>
      </c>
      <c r="F9" s="2" t="s">
        <v>94</v>
      </c>
      <c r="G9" s="1" t="s">
        <v>176</v>
      </c>
      <c r="H9" s="1" t="s">
        <v>196</v>
      </c>
      <c r="I9" s="1" t="s">
        <v>249</v>
      </c>
      <c r="J9" s="41"/>
    </row>
    <row r="10" spans="1:12" ht="16.5" thickTop="1" thickBot="1" x14ac:dyDescent="0.3">
      <c r="A10" s="1" t="s">
        <v>589</v>
      </c>
      <c r="B10" s="1" t="s">
        <v>591</v>
      </c>
      <c r="C10" s="2" t="s">
        <v>77</v>
      </c>
      <c r="D10" s="4">
        <v>69</v>
      </c>
      <c r="E10" s="15">
        <f>D10*15</f>
        <v>1035</v>
      </c>
      <c r="F10" s="2" t="s">
        <v>94</v>
      </c>
      <c r="G10" s="1" t="s">
        <v>176</v>
      </c>
      <c r="H10" s="1" t="s">
        <v>197</v>
      </c>
      <c r="I10" s="1" t="s">
        <v>249</v>
      </c>
      <c r="J10" s="41"/>
    </row>
    <row r="11" spans="1:12" ht="16.5" thickTop="1" thickBot="1" x14ac:dyDescent="0.3">
      <c r="A11" s="1" t="s">
        <v>592</v>
      </c>
      <c r="B11" s="1" t="s">
        <v>593</v>
      </c>
      <c r="C11" s="2" t="s">
        <v>90</v>
      </c>
      <c r="D11" s="4">
        <v>10</v>
      </c>
      <c r="E11" s="15">
        <f>D11*5</f>
        <v>50</v>
      </c>
      <c r="F11" s="2" t="s">
        <v>94</v>
      </c>
      <c r="G11" s="1" t="s">
        <v>176</v>
      </c>
      <c r="H11" s="1" t="s">
        <v>196</v>
      </c>
      <c r="I11" s="1" t="s">
        <v>249</v>
      </c>
      <c r="J11" s="41"/>
    </row>
    <row r="12" spans="1:12" ht="16.5" thickTop="1" thickBot="1" x14ac:dyDescent="0.3">
      <c r="A12" s="1" t="s">
        <v>592</v>
      </c>
      <c r="B12" s="1" t="s">
        <v>594</v>
      </c>
      <c r="C12" s="2" t="s">
        <v>77</v>
      </c>
      <c r="D12" s="4">
        <v>58</v>
      </c>
      <c r="E12" s="15">
        <f>D12*15</f>
        <v>870</v>
      </c>
      <c r="F12" s="2" t="s">
        <v>94</v>
      </c>
      <c r="G12" s="1" t="s">
        <v>176</v>
      </c>
      <c r="H12" s="1" t="s">
        <v>197</v>
      </c>
      <c r="I12" s="1" t="s">
        <v>249</v>
      </c>
      <c r="J12" s="41"/>
    </row>
    <row r="13" spans="1:12" ht="16.5" thickTop="1" thickBot="1" x14ac:dyDescent="0.3">
      <c r="A13" s="1" t="s">
        <v>595</v>
      </c>
      <c r="B13" s="1" t="s">
        <v>596</v>
      </c>
      <c r="C13" s="2" t="s">
        <v>90</v>
      </c>
      <c r="D13" s="4">
        <v>16</v>
      </c>
      <c r="E13" s="15">
        <f>D13*5</f>
        <v>80</v>
      </c>
      <c r="F13" s="2" t="s">
        <v>597</v>
      </c>
      <c r="G13" s="1" t="s">
        <v>176</v>
      </c>
      <c r="H13" s="1" t="s">
        <v>196</v>
      </c>
      <c r="I13" s="1" t="s">
        <v>249</v>
      </c>
      <c r="J13" s="41">
        <f>SUMPRODUCT(E13:E14)*1.15</f>
        <v>2110.25</v>
      </c>
    </row>
    <row r="14" spans="1:12" ht="16.5" thickTop="1" thickBot="1" x14ac:dyDescent="0.3">
      <c r="A14" s="1" t="s">
        <v>595</v>
      </c>
      <c r="B14" s="1" t="s">
        <v>598</v>
      </c>
      <c r="C14" s="2" t="s">
        <v>77</v>
      </c>
      <c r="D14" s="4">
        <v>117</v>
      </c>
      <c r="E14" s="15">
        <f>D14*15</f>
        <v>1755</v>
      </c>
      <c r="F14" s="2" t="s">
        <v>597</v>
      </c>
      <c r="G14" s="1" t="s">
        <v>176</v>
      </c>
      <c r="H14" s="1" t="s">
        <v>197</v>
      </c>
      <c r="I14" s="1" t="s">
        <v>249</v>
      </c>
      <c r="J14" s="41"/>
    </row>
    <row r="15" spans="1:12" ht="16.5" thickTop="1" thickBot="1" x14ac:dyDescent="0.3">
      <c r="A15" s="1" t="s">
        <v>599</v>
      </c>
      <c r="B15" s="1" t="s">
        <v>600</v>
      </c>
      <c r="C15" s="2" t="s">
        <v>90</v>
      </c>
      <c r="D15" s="4">
        <v>12</v>
      </c>
      <c r="E15" s="15">
        <f>D15*5</f>
        <v>60</v>
      </c>
      <c r="F15" s="2" t="s">
        <v>105</v>
      </c>
      <c r="G15" s="1" t="s">
        <v>176</v>
      </c>
      <c r="H15" s="1" t="s">
        <v>196</v>
      </c>
      <c r="I15" s="1" t="s">
        <v>249</v>
      </c>
      <c r="J15" s="41">
        <f>SUMPRODUCT(E15:E18)*1.15</f>
        <v>2225.25</v>
      </c>
    </row>
    <row r="16" spans="1:12" ht="16.5" thickTop="1" thickBot="1" x14ac:dyDescent="0.3">
      <c r="A16" s="1" t="s">
        <v>599</v>
      </c>
      <c r="B16" s="1" t="s">
        <v>601</v>
      </c>
      <c r="C16" s="2" t="s">
        <v>77</v>
      </c>
      <c r="D16" s="4">
        <v>77</v>
      </c>
      <c r="E16" s="15">
        <f>D16*15</f>
        <v>1155</v>
      </c>
      <c r="F16" s="2" t="s">
        <v>105</v>
      </c>
      <c r="G16" s="1" t="s">
        <v>176</v>
      </c>
      <c r="H16" s="1" t="s">
        <v>197</v>
      </c>
      <c r="I16" s="1" t="s">
        <v>249</v>
      </c>
      <c r="J16" s="41"/>
    </row>
    <row r="17" spans="1:10" ht="16.5" thickTop="1" thickBot="1" x14ac:dyDescent="0.3">
      <c r="A17" s="1" t="s">
        <v>602</v>
      </c>
      <c r="B17" s="1" t="s">
        <v>603</v>
      </c>
      <c r="C17" s="2" t="s">
        <v>90</v>
      </c>
      <c r="D17" s="4">
        <v>12</v>
      </c>
      <c r="E17" s="15">
        <f>D17*5</f>
        <v>60</v>
      </c>
      <c r="F17" s="2" t="s">
        <v>105</v>
      </c>
      <c r="G17" s="1" t="s">
        <v>176</v>
      </c>
      <c r="H17" s="1" t="s">
        <v>196</v>
      </c>
      <c r="I17" s="1" t="s">
        <v>249</v>
      </c>
      <c r="J17" s="41"/>
    </row>
    <row r="18" spans="1:10" ht="16.5" thickTop="1" thickBot="1" x14ac:dyDescent="0.3">
      <c r="A18" s="1" t="s">
        <v>602</v>
      </c>
      <c r="B18" s="1" t="s">
        <v>604</v>
      </c>
      <c r="C18" s="2" t="s">
        <v>77</v>
      </c>
      <c r="D18" s="4">
        <v>44</v>
      </c>
      <c r="E18" s="15">
        <f>D18*15</f>
        <v>660</v>
      </c>
      <c r="F18" s="2" t="s">
        <v>105</v>
      </c>
      <c r="G18" s="1" t="s">
        <v>176</v>
      </c>
      <c r="H18" s="1" t="s">
        <v>197</v>
      </c>
      <c r="I18" s="1" t="s">
        <v>249</v>
      </c>
      <c r="J18" s="41"/>
    </row>
    <row r="19" spans="1:10" ht="16.5" thickTop="1" thickBot="1" x14ac:dyDescent="0.3">
      <c r="A19" s="1" t="s">
        <v>605</v>
      </c>
      <c r="B19" s="1" t="s">
        <v>606</v>
      </c>
      <c r="C19" s="2" t="s">
        <v>90</v>
      </c>
      <c r="D19" s="4">
        <v>7</v>
      </c>
      <c r="E19" s="15">
        <f>D19*5</f>
        <v>35</v>
      </c>
      <c r="F19" s="2" t="s">
        <v>607</v>
      </c>
      <c r="G19" s="1" t="s">
        <v>176</v>
      </c>
      <c r="H19" s="1" t="s">
        <v>196</v>
      </c>
      <c r="I19" s="1" t="s">
        <v>249</v>
      </c>
      <c r="J19" s="41">
        <f>SUMPRODUCT(E19:E20)*1.15</f>
        <v>678.5</v>
      </c>
    </row>
    <row r="20" spans="1:10" ht="16.5" thickTop="1" thickBot="1" x14ac:dyDescent="0.3">
      <c r="A20" s="1" t="s">
        <v>605</v>
      </c>
      <c r="B20" s="1" t="s">
        <v>608</v>
      </c>
      <c r="C20" s="2" t="s">
        <v>77</v>
      </c>
      <c r="D20" s="4">
        <v>37</v>
      </c>
      <c r="E20" s="15">
        <f>D20*15</f>
        <v>555</v>
      </c>
      <c r="F20" s="2" t="s">
        <v>607</v>
      </c>
      <c r="G20" s="1" t="s">
        <v>176</v>
      </c>
      <c r="H20" s="1" t="s">
        <v>197</v>
      </c>
      <c r="I20" s="1" t="s">
        <v>249</v>
      </c>
      <c r="J20" s="41"/>
    </row>
    <row r="21" spans="1:10" ht="16.5" thickTop="1" thickBot="1" x14ac:dyDescent="0.3">
      <c r="A21" s="1" t="s">
        <v>609</v>
      </c>
      <c r="B21" s="1" t="s">
        <v>610</v>
      </c>
      <c r="C21" s="2" t="s">
        <v>90</v>
      </c>
      <c r="D21" s="4">
        <v>22</v>
      </c>
      <c r="E21" s="15">
        <f>D21*5</f>
        <v>110</v>
      </c>
      <c r="F21" s="2" t="s">
        <v>98</v>
      </c>
      <c r="G21" s="1" t="s">
        <v>176</v>
      </c>
      <c r="H21" s="1" t="s">
        <v>196</v>
      </c>
      <c r="I21" s="1" t="s">
        <v>249</v>
      </c>
      <c r="J21" s="41">
        <f>SUMPRODUCT(E21:E27)*1.15</f>
        <v>3179.7499999999995</v>
      </c>
    </row>
    <row r="22" spans="1:10" ht="16.5" thickTop="1" thickBot="1" x14ac:dyDescent="0.3">
      <c r="A22" s="1" t="s">
        <v>609</v>
      </c>
      <c r="B22" s="1" t="s">
        <v>611</v>
      </c>
      <c r="C22" s="2" t="s">
        <v>77</v>
      </c>
      <c r="D22" s="4">
        <v>123</v>
      </c>
      <c r="E22" s="15">
        <f>D22*15</f>
        <v>1845</v>
      </c>
      <c r="F22" s="2" t="s">
        <v>98</v>
      </c>
      <c r="G22" s="1" t="s">
        <v>176</v>
      </c>
      <c r="H22" s="1" t="s">
        <v>197</v>
      </c>
      <c r="I22" s="1" t="s">
        <v>249</v>
      </c>
      <c r="J22" s="41"/>
    </row>
    <row r="23" spans="1:10" ht="16.5" thickTop="1" thickBot="1" x14ac:dyDescent="0.3">
      <c r="A23" s="1" t="s">
        <v>609</v>
      </c>
      <c r="B23" s="1" t="s">
        <v>612</v>
      </c>
      <c r="C23" s="2" t="s">
        <v>77</v>
      </c>
      <c r="D23" s="4">
        <v>1</v>
      </c>
      <c r="E23" s="15">
        <f>D23*15</f>
        <v>15</v>
      </c>
      <c r="F23" s="2" t="s">
        <v>98</v>
      </c>
      <c r="G23" s="1" t="s">
        <v>176</v>
      </c>
      <c r="H23" s="1" t="s">
        <v>613</v>
      </c>
      <c r="I23" s="1" t="s">
        <v>249</v>
      </c>
      <c r="J23" s="41"/>
    </row>
    <row r="24" spans="1:10" ht="16.5" thickTop="1" thickBot="1" x14ac:dyDescent="0.3">
      <c r="A24" s="1" t="s">
        <v>614</v>
      </c>
      <c r="B24" s="1" t="s">
        <v>615</v>
      </c>
      <c r="C24" s="2" t="s">
        <v>90</v>
      </c>
      <c r="D24" s="4">
        <v>6</v>
      </c>
      <c r="E24" s="15">
        <f>D24*5</f>
        <v>30</v>
      </c>
      <c r="F24" s="2" t="s">
        <v>98</v>
      </c>
      <c r="G24" s="1" t="s">
        <v>176</v>
      </c>
      <c r="H24" s="1" t="s">
        <v>196</v>
      </c>
      <c r="I24" s="1" t="s">
        <v>249</v>
      </c>
      <c r="J24" s="41"/>
    </row>
    <row r="25" spans="1:10" ht="16.5" thickTop="1" thickBot="1" x14ac:dyDescent="0.3">
      <c r="A25" s="1" t="s">
        <v>614</v>
      </c>
      <c r="B25" s="1" t="s">
        <v>616</v>
      </c>
      <c r="C25" s="2" t="s">
        <v>77</v>
      </c>
      <c r="D25" s="4">
        <v>21</v>
      </c>
      <c r="E25" s="15">
        <f>D25*15</f>
        <v>315</v>
      </c>
      <c r="F25" s="2" t="s">
        <v>98</v>
      </c>
      <c r="G25" s="1" t="s">
        <v>176</v>
      </c>
      <c r="H25" s="1" t="s">
        <v>197</v>
      </c>
      <c r="I25" s="1" t="s">
        <v>249</v>
      </c>
      <c r="J25" s="41"/>
    </row>
    <row r="26" spans="1:10" ht="16.5" thickTop="1" thickBot="1" x14ac:dyDescent="0.3">
      <c r="A26" s="1" t="s">
        <v>617</v>
      </c>
      <c r="B26" s="1" t="s">
        <v>618</v>
      </c>
      <c r="C26" s="2" t="s">
        <v>90</v>
      </c>
      <c r="D26" s="4">
        <v>9</v>
      </c>
      <c r="E26" s="15">
        <f>D26*5</f>
        <v>45</v>
      </c>
      <c r="F26" s="2" t="s">
        <v>98</v>
      </c>
      <c r="G26" s="1" t="s">
        <v>176</v>
      </c>
      <c r="H26" s="1" t="s">
        <v>196</v>
      </c>
      <c r="I26" s="1" t="s">
        <v>249</v>
      </c>
      <c r="J26" s="41"/>
    </row>
    <row r="27" spans="1:10" ht="16.5" thickTop="1" thickBot="1" x14ac:dyDescent="0.3">
      <c r="A27" s="1" t="s">
        <v>617</v>
      </c>
      <c r="B27" s="1" t="s">
        <v>619</v>
      </c>
      <c r="C27" s="2" t="s">
        <v>77</v>
      </c>
      <c r="D27" s="4">
        <v>27</v>
      </c>
      <c r="E27" s="15">
        <f>D27*15</f>
        <v>405</v>
      </c>
      <c r="F27" s="2" t="s">
        <v>98</v>
      </c>
      <c r="G27" s="1" t="s">
        <v>176</v>
      </c>
      <c r="H27" s="1" t="s">
        <v>197</v>
      </c>
      <c r="I27" s="1" t="s">
        <v>249</v>
      </c>
      <c r="J27" s="41"/>
    </row>
    <row r="28" spans="1:10" ht="31.5" thickTop="1" thickBot="1" x14ac:dyDescent="0.3">
      <c r="A28" s="1" t="s">
        <v>808</v>
      </c>
      <c r="B28" s="1" t="s">
        <v>809</v>
      </c>
      <c r="C28" s="2" t="s">
        <v>90</v>
      </c>
      <c r="D28" s="4">
        <v>10</v>
      </c>
      <c r="E28" s="15">
        <f>D28*5</f>
        <v>50</v>
      </c>
      <c r="F28" s="2" t="s">
        <v>811</v>
      </c>
      <c r="G28" s="1" t="s">
        <v>176</v>
      </c>
      <c r="H28" s="1" t="s">
        <v>196</v>
      </c>
      <c r="I28" s="1" t="s">
        <v>249</v>
      </c>
      <c r="J28" s="41">
        <f>SUMPRODUCT(E28:E29)*1.15</f>
        <v>1316.75</v>
      </c>
    </row>
    <row r="29" spans="1:10" ht="31.5" thickTop="1" thickBot="1" x14ac:dyDescent="0.3">
      <c r="A29" s="1" t="s">
        <v>808</v>
      </c>
      <c r="B29" s="1" t="s">
        <v>810</v>
      </c>
      <c r="C29" s="2" t="s">
        <v>77</v>
      </c>
      <c r="D29" s="4">
        <v>73</v>
      </c>
      <c r="E29" s="15">
        <f>D29*15</f>
        <v>1095</v>
      </c>
      <c r="F29" s="2" t="s">
        <v>811</v>
      </c>
      <c r="G29" s="1" t="s">
        <v>176</v>
      </c>
      <c r="H29" s="1" t="s">
        <v>197</v>
      </c>
      <c r="I29" s="1" t="s">
        <v>249</v>
      </c>
      <c r="J29" s="41"/>
    </row>
    <row r="30" spans="1:10" ht="16.5" thickTop="1" thickBot="1" x14ac:dyDescent="0.3">
      <c r="A30" s="1" t="s">
        <v>930</v>
      </c>
      <c r="B30" s="1" t="s">
        <v>929</v>
      </c>
      <c r="C30" s="2" t="s">
        <v>90</v>
      </c>
      <c r="D30" s="4">
        <v>4</v>
      </c>
      <c r="E30" s="15">
        <f>D30*5</f>
        <v>20</v>
      </c>
      <c r="F30" s="2" t="s">
        <v>932</v>
      </c>
      <c r="G30" s="1" t="s">
        <v>176</v>
      </c>
      <c r="H30" s="1" t="s">
        <v>196</v>
      </c>
      <c r="I30" s="1" t="s">
        <v>249</v>
      </c>
      <c r="J30" s="41">
        <f>SUMPRODUCT(E30:E31)*1.15</f>
        <v>299</v>
      </c>
    </row>
    <row r="31" spans="1:10" ht="16.5" thickTop="1" thickBot="1" x14ac:dyDescent="0.3">
      <c r="A31" s="1" t="s">
        <v>930</v>
      </c>
      <c r="B31" s="1" t="s">
        <v>931</v>
      </c>
      <c r="C31" s="2" t="s">
        <v>77</v>
      </c>
      <c r="D31" s="4">
        <v>16</v>
      </c>
      <c r="E31" s="15">
        <f>D31*15</f>
        <v>240</v>
      </c>
      <c r="F31" s="2" t="s">
        <v>932</v>
      </c>
      <c r="G31" s="1" t="s">
        <v>176</v>
      </c>
      <c r="H31" s="1" t="s">
        <v>197</v>
      </c>
      <c r="I31" s="1" t="s">
        <v>249</v>
      </c>
      <c r="J31" s="41"/>
    </row>
    <row r="32" spans="1:10" ht="16.5" thickTop="1" thickBot="1" x14ac:dyDescent="0.3">
      <c r="A32" s="1" t="s">
        <v>605</v>
      </c>
      <c r="B32" s="1" t="s">
        <v>608</v>
      </c>
      <c r="C32" s="2" t="s">
        <v>77</v>
      </c>
      <c r="D32" s="4">
        <v>37</v>
      </c>
      <c r="E32" s="15">
        <f>D32*10</f>
        <v>370</v>
      </c>
      <c r="F32" s="2" t="s">
        <v>607</v>
      </c>
      <c r="G32" s="1" t="s">
        <v>176</v>
      </c>
      <c r="H32" s="1" t="s">
        <v>197</v>
      </c>
      <c r="I32" s="1" t="s">
        <v>289</v>
      </c>
      <c r="J32" s="41">
        <f>E32</f>
        <v>370</v>
      </c>
    </row>
    <row r="33" spans="1:10" ht="16.5" thickTop="1" thickBot="1" x14ac:dyDescent="0.3">
      <c r="A33" s="1" t="s">
        <v>930</v>
      </c>
      <c r="B33" s="1" t="s">
        <v>931</v>
      </c>
      <c r="C33" s="2" t="s">
        <v>77</v>
      </c>
      <c r="D33" s="4">
        <v>16</v>
      </c>
      <c r="E33" s="15">
        <f>D33*15</f>
        <v>240</v>
      </c>
      <c r="F33" s="2" t="s">
        <v>932</v>
      </c>
      <c r="G33" s="1" t="s">
        <v>176</v>
      </c>
      <c r="H33" s="1" t="s">
        <v>197</v>
      </c>
      <c r="I33" s="1" t="s">
        <v>289</v>
      </c>
      <c r="J33" s="41">
        <f>E33</f>
        <v>240</v>
      </c>
    </row>
    <row r="34" spans="1:10" ht="16.5" thickTop="1" thickBot="1" x14ac:dyDescent="0.3">
      <c r="A34" s="1" t="s">
        <v>599</v>
      </c>
      <c r="B34" s="1" t="s">
        <v>601</v>
      </c>
      <c r="C34" s="2" t="s">
        <v>77</v>
      </c>
      <c r="D34" s="4">
        <v>77</v>
      </c>
      <c r="E34" s="15">
        <f t="shared" ref="E34:E36" si="1">D34*10</f>
        <v>770</v>
      </c>
      <c r="F34" s="2" t="s">
        <v>105</v>
      </c>
      <c r="G34" s="1" t="s">
        <v>176</v>
      </c>
      <c r="H34" s="1" t="s">
        <v>197</v>
      </c>
      <c r="I34" s="1" t="s">
        <v>289</v>
      </c>
      <c r="J34" s="41">
        <f>SUM(E34+E35)</f>
        <v>1210</v>
      </c>
    </row>
    <row r="35" spans="1:10" ht="16.5" thickTop="1" thickBot="1" x14ac:dyDescent="0.3">
      <c r="A35" s="1" t="s">
        <v>602</v>
      </c>
      <c r="B35" s="1" t="s">
        <v>604</v>
      </c>
      <c r="C35" s="2" t="s">
        <v>77</v>
      </c>
      <c r="D35" s="4">
        <v>44</v>
      </c>
      <c r="E35" s="15">
        <f t="shared" si="1"/>
        <v>440</v>
      </c>
      <c r="F35" s="2" t="s">
        <v>105</v>
      </c>
      <c r="G35" s="1" t="s">
        <v>176</v>
      </c>
      <c r="H35" s="1" t="s">
        <v>197</v>
      </c>
      <c r="I35" s="1" t="s">
        <v>289</v>
      </c>
      <c r="J35" s="41"/>
    </row>
    <row r="36" spans="1:10" ht="16.5" thickTop="1" thickBot="1" x14ac:dyDescent="0.3">
      <c r="A36" s="1" t="s">
        <v>620</v>
      </c>
      <c r="B36" s="1" t="s">
        <v>621</v>
      </c>
      <c r="C36" s="2" t="s">
        <v>77</v>
      </c>
      <c r="D36" s="4">
        <v>41</v>
      </c>
      <c r="E36" s="15">
        <f t="shared" si="1"/>
        <v>410</v>
      </c>
      <c r="F36" s="2" t="s">
        <v>622</v>
      </c>
      <c r="G36" s="1" t="s">
        <v>176</v>
      </c>
      <c r="H36" s="1" t="s">
        <v>197</v>
      </c>
      <c r="I36" s="1" t="s">
        <v>289</v>
      </c>
      <c r="J36" s="41">
        <f>E36</f>
        <v>410</v>
      </c>
    </row>
    <row r="37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L51"/>
  <sheetViews>
    <sheetView topLeftCell="A22" workbookViewId="0">
      <selection activeCell="A27" sqref="A27:XFD27"/>
    </sheetView>
  </sheetViews>
  <sheetFormatPr defaultColWidth="73.140625" defaultRowHeight="15" x14ac:dyDescent="0.25"/>
  <cols>
    <col min="1" max="1" width="29.7109375" bestFit="1" customWidth="1"/>
    <col min="2" max="2" width="31.7109375" bestFit="1" customWidth="1"/>
    <col min="3" max="3" width="18.7109375" customWidth="1"/>
    <col min="4" max="4" width="15" customWidth="1"/>
    <col min="5" max="5" width="28.7109375" customWidth="1"/>
    <col min="6" max="6" width="19.28515625" customWidth="1"/>
    <col min="7" max="7" width="7" bestFit="1" customWidth="1"/>
    <col min="8" max="8" width="16.28515625" bestFit="1" customWidth="1"/>
    <col min="9" max="9" width="23.28515625" bestFit="1" customWidth="1"/>
    <col min="10" max="10" width="22" bestFit="1" customWidth="1"/>
    <col min="11" max="12" width="25.28515625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182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31.5" thickTop="1" thickBot="1" x14ac:dyDescent="0.3">
      <c r="A3" s="1" t="s">
        <v>749</v>
      </c>
      <c r="B3" s="1" t="s">
        <v>136</v>
      </c>
      <c r="C3" s="2" t="s">
        <v>90</v>
      </c>
      <c r="D3" s="4">
        <v>8</v>
      </c>
      <c r="E3" s="15">
        <f>D3*5</f>
        <v>40</v>
      </c>
      <c r="F3" s="2" t="s">
        <v>749</v>
      </c>
      <c r="G3" s="1" t="s">
        <v>176</v>
      </c>
      <c r="H3" s="1"/>
      <c r="I3" s="1" t="s">
        <v>249</v>
      </c>
      <c r="J3" s="41" t="s">
        <v>933</v>
      </c>
    </row>
    <row r="4" spans="1:12" ht="16.5" thickTop="1" thickBot="1" x14ac:dyDescent="0.3">
      <c r="A4" s="1" t="s">
        <v>749</v>
      </c>
      <c r="B4" s="1" t="s">
        <v>750</v>
      </c>
      <c r="C4" s="2" t="s">
        <v>90</v>
      </c>
      <c r="D4" s="4">
        <v>33</v>
      </c>
      <c r="E4" s="15">
        <f t="shared" ref="E4:E5" si="0">D4*5</f>
        <v>165</v>
      </c>
      <c r="F4" s="2" t="s">
        <v>749</v>
      </c>
      <c r="G4" s="1" t="s">
        <v>176</v>
      </c>
      <c r="H4" s="1"/>
      <c r="I4" s="1" t="s">
        <v>249</v>
      </c>
      <c r="J4" s="41"/>
      <c r="K4" s="43" t="e">
        <f>J24+J27+J30+J46+#REF!</f>
        <v>#REF!</v>
      </c>
      <c r="L4" s="43">
        <f>J48+J49+J50</f>
        <v>2265</v>
      </c>
    </row>
    <row r="5" spans="1:12" ht="16.5" thickTop="1" thickBot="1" x14ac:dyDescent="0.3">
      <c r="A5" s="1" t="s">
        <v>749</v>
      </c>
      <c r="B5" s="1" t="s">
        <v>751</v>
      </c>
      <c r="C5" s="2" t="s">
        <v>90</v>
      </c>
      <c r="D5" s="4">
        <v>16</v>
      </c>
      <c r="E5" s="15">
        <f t="shared" si="0"/>
        <v>80</v>
      </c>
      <c r="F5" s="2" t="s">
        <v>749</v>
      </c>
      <c r="G5" s="1" t="s">
        <v>176</v>
      </c>
      <c r="H5" s="1"/>
      <c r="I5" s="1" t="s">
        <v>249</v>
      </c>
      <c r="J5" s="41"/>
    </row>
    <row r="6" spans="1:12" ht="16.5" thickTop="1" thickBot="1" x14ac:dyDescent="0.3">
      <c r="A6" s="1" t="s">
        <v>749</v>
      </c>
      <c r="B6" s="1" t="s">
        <v>752</v>
      </c>
      <c r="C6" s="2" t="s">
        <v>78</v>
      </c>
      <c r="D6" s="4">
        <v>7</v>
      </c>
      <c r="E6" s="15">
        <f>D6*10</f>
        <v>70</v>
      </c>
      <c r="F6" s="2" t="s">
        <v>749</v>
      </c>
      <c r="G6" s="1" t="s">
        <v>176</v>
      </c>
      <c r="H6" s="1"/>
      <c r="I6" s="1" t="s">
        <v>249</v>
      </c>
      <c r="J6" s="41"/>
    </row>
    <row r="7" spans="1:12" ht="16.5" thickTop="1" thickBot="1" x14ac:dyDescent="0.3">
      <c r="A7" s="1" t="s">
        <v>753</v>
      </c>
      <c r="B7" s="1" t="s">
        <v>754</v>
      </c>
      <c r="C7" s="2" t="s">
        <v>90</v>
      </c>
      <c r="D7" s="4">
        <v>14</v>
      </c>
      <c r="E7" s="15">
        <f>D7*5</f>
        <v>70</v>
      </c>
      <c r="F7" s="2" t="s">
        <v>749</v>
      </c>
      <c r="G7" s="1" t="s">
        <v>176</v>
      </c>
      <c r="H7" s="1"/>
      <c r="I7" s="1" t="s">
        <v>249</v>
      </c>
      <c r="J7" s="41"/>
    </row>
    <row r="8" spans="1:12" ht="16.5" thickTop="1" thickBot="1" x14ac:dyDescent="0.3">
      <c r="A8" s="1" t="s">
        <v>753</v>
      </c>
      <c r="B8" s="1" t="s">
        <v>755</v>
      </c>
      <c r="C8" s="2" t="s">
        <v>77</v>
      </c>
      <c r="D8" s="4">
        <v>2</v>
      </c>
      <c r="E8" s="15">
        <f>D8*15</f>
        <v>30</v>
      </c>
      <c r="F8" s="2" t="s">
        <v>749</v>
      </c>
      <c r="G8" s="1" t="s">
        <v>176</v>
      </c>
      <c r="H8" s="1"/>
      <c r="I8" s="1" t="s">
        <v>249</v>
      </c>
      <c r="J8" s="41"/>
    </row>
    <row r="9" spans="1:12" ht="16.5" thickTop="1" thickBot="1" x14ac:dyDescent="0.3">
      <c r="A9" s="1" t="s">
        <v>753</v>
      </c>
      <c r="B9" s="1" t="s">
        <v>756</v>
      </c>
      <c r="C9" s="2" t="s">
        <v>77</v>
      </c>
      <c r="D9" s="4">
        <v>27</v>
      </c>
      <c r="E9" s="15">
        <f>D9*15</f>
        <v>405</v>
      </c>
      <c r="F9" s="2" t="s">
        <v>749</v>
      </c>
      <c r="G9" s="1" t="s">
        <v>176</v>
      </c>
      <c r="H9" s="1"/>
      <c r="I9" s="1" t="s">
        <v>249</v>
      </c>
      <c r="J9" s="41"/>
    </row>
    <row r="10" spans="1:12" ht="16.5" thickTop="1" thickBot="1" x14ac:dyDescent="0.3">
      <c r="A10" s="1" t="s">
        <v>757</v>
      </c>
      <c r="B10" s="1" t="s">
        <v>758</v>
      </c>
      <c r="C10" s="2" t="s">
        <v>90</v>
      </c>
      <c r="D10" s="4">
        <v>84</v>
      </c>
      <c r="E10" s="15">
        <f>D10*5</f>
        <v>420</v>
      </c>
      <c r="F10" s="2" t="s">
        <v>749</v>
      </c>
      <c r="G10" s="1" t="s">
        <v>176</v>
      </c>
      <c r="H10" s="1"/>
      <c r="I10" s="1" t="s">
        <v>249</v>
      </c>
      <c r="J10" s="41"/>
    </row>
    <row r="11" spans="1:12" ht="16.5" thickTop="1" thickBot="1" x14ac:dyDescent="0.3">
      <c r="A11" s="1" t="s">
        <v>757</v>
      </c>
      <c r="B11" s="1" t="s">
        <v>759</v>
      </c>
      <c r="C11" s="2" t="s">
        <v>77</v>
      </c>
      <c r="D11" s="4">
        <v>99</v>
      </c>
      <c r="E11" s="15">
        <f>D11*15</f>
        <v>1485</v>
      </c>
      <c r="F11" s="2" t="s">
        <v>749</v>
      </c>
      <c r="G11" s="1" t="s">
        <v>176</v>
      </c>
      <c r="H11" s="1"/>
      <c r="I11" s="1" t="s">
        <v>249</v>
      </c>
      <c r="J11" s="41"/>
    </row>
    <row r="12" spans="1:12" ht="16.5" thickTop="1" thickBot="1" x14ac:dyDescent="0.3">
      <c r="A12" s="1" t="s">
        <v>757</v>
      </c>
      <c r="B12" s="1" t="s">
        <v>760</v>
      </c>
      <c r="C12" s="2" t="s">
        <v>78</v>
      </c>
      <c r="D12" s="4">
        <v>3</v>
      </c>
      <c r="E12" s="15">
        <v>30</v>
      </c>
      <c r="F12" s="2" t="s">
        <v>749</v>
      </c>
      <c r="G12" s="1" t="s">
        <v>176</v>
      </c>
      <c r="H12" s="1"/>
      <c r="I12" s="1" t="s">
        <v>249</v>
      </c>
      <c r="J12" s="41"/>
    </row>
    <row r="13" spans="1:12" ht="16.5" thickTop="1" thickBot="1" x14ac:dyDescent="0.3">
      <c r="A13" s="1" t="s">
        <v>761</v>
      </c>
      <c r="B13" s="1" t="s">
        <v>762</v>
      </c>
      <c r="C13" s="2" t="s">
        <v>90</v>
      </c>
      <c r="D13" s="4">
        <v>23</v>
      </c>
      <c r="E13" s="15">
        <f>D13*5</f>
        <v>115</v>
      </c>
      <c r="F13" s="2" t="s">
        <v>749</v>
      </c>
      <c r="G13" s="1" t="s">
        <v>176</v>
      </c>
      <c r="H13" s="1"/>
      <c r="I13" s="1" t="s">
        <v>249</v>
      </c>
      <c r="J13" s="41"/>
    </row>
    <row r="14" spans="1:12" ht="16.5" thickTop="1" thickBot="1" x14ac:dyDescent="0.3">
      <c r="A14" s="1" t="s">
        <v>761</v>
      </c>
      <c r="B14" s="1" t="s">
        <v>763</v>
      </c>
      <c r="C14" s="2" t="s">
        <v>77</v>
      </c>
      <c r="D14" s="4">
        <v>3</v>
      </c>
      <c r="E14" s="15">
        <f>D14*15</f>
        <v>45</v>
      </c>
      <c r="F14" s="2" t="s">
        <v>749</v>
      </c>
      <c r="G14" s="1" t="s">
        <v>176</v>
      </c>
      <c r="H14" s="1"/>
      <c r="I14" s="1" t="s">
        <v>249</v>
      </c>
      <c r="J14" s="41"/>
    </row>
    <row r="15" spans="1:12" ht="16.5" thickTop="1" thickBot="1" x14ac:dyDescent="0.3">
      <c r="A15" s="1" t="s">
        <v>761</v>
      </c>
      <c r="B15" s="1" t="s">
        <v>764</v>
      </c>
      <c r="C15" s="2" t="s">
        <v>77</v>
      </c>
      <c r="D15" s="4">
        <v>44</v>
      </c>
      <c r="E15" s="15">
        <f>D15*15</f>
        <v>660</v>
      </c>
      <c r="F15" s="2" t="s">
        <v>749</v>
      </c>
      <c r="G15" s="1" t="s">
        <v>176</v>
      </c>
      <c r="H15" s="1"/>
      <c r="I15" s="1" t="s">
        <v>249</v>
      </c>
      <c r="J15" s="41"/>
    </row>
    <row r="16" spans="1:12" ht="16.5" thickTop="1" thickBot="1" x14ac:dyDescent="0.3">
      <c r="A16" s="1" t="s">
        <v>765</v>
      </c>
      <c r="B16" s="1" t="s">
        <v>766</v>
      </c>
      <c r="C16" s="2" t="s">
        <v>90</v>
      </c>
      <c r="D16" s="4">
        <v>23</v>
      </c>
      <c r="E16" s="15">
        <f>D16*5</f>
        <v>115</v>
      </c>
      <c r="F16" s="2" t="s">
        <v>749</v>
      </c>
      <c r="G16" s="1" t="s">
        <v>176</v>
      </c>
      <c r="H16" s="1"/>
      <c r="I16" s="1" t="s">
        <v>249</v>
      </c>
      <c r="J16" s="41"/>
    </row>
    <row r="17" spans="1:10" ht="16.5" thickTop="1" thickBot="1" x14ac:dyDescent="0.3">
      <c r="A17" s="1" t="s">
        <v>765</v>
      </c>
      <c r="B17" s="1" t="s">
        <v>767</v>
      </c>
      <c r="C17" s="2" t="s">
        <v>77</v>
      </c>
      <c r="D17" s="4">
        <v>7</v>
      </c>
      <c r="E17" s="15">
        <f>D17*15</f>
        <v>105</v>
      </c>
      <c r="F17" s="2" t="s">
        <v>749</v>
      </c>
      <c r="G17" s="1" t="s">
        <v>176</v>
      </c>
      <c r="H17" s="1"/>
      <c r="I17" s="1" t="s">
        <v>249</v>
      </c>
      <c r="J17" s="41"/>
    </row>
    <row r="18" spans="1:10" ht="16.5" thickTop="1" thickBot="1" x14ac:dyDescent="0.3">
      <c r="A18" s="1" t="s">
        <v>765</v>
      </c>
      <c r="B18" s="1" t="s">
        <v>768</v>
      </c>
      <c r="C18" s="2" t="s">
        <v>77</v>
      </c>
      <c r="D18" s="4">
        <v>55</v>
      </c>
      <c r="E18" s="15">
        <f>D18*15</f>
        <v>825</v>
      </c>
      <c r="F18" s="2" t="s">
        <v>749</v>
      </c>
      <c r="G18" s="1" t="s">
        <v>176</v>
      </c>
      <c r="H18" s="1"/>
      <c r="I18" s="1" t="s">
        <v>249</v>
      </c>
      <c r="J18" s="41"/>
    </row>
    <row r="19" spans="1:10" ht="16.5" thickTop="1" thickBot="1" x14ac:dyDescent="0.3">
      <c r="A19" s="1" t="s">
        <v>769</v>
      </c>
      <c r="B19" s="1" t="s">
        <v>770</v>
      </c>
      <c r="C19" s="2" t="s">
        <v>90</v>
      </c>
      <c r="D19" s="4">
        <v>10</v>
      </c>
      <c r="E19" s="15">
        <f>D19*5</f>
        <v>50</v>
      </c>
      <c r="F19" s="2" t="s">
        <v>749</v>
      </c>
      <c r="G19" s="1" t="s">
        <v>176</v>
      </c>
      <c r="H19" s="1"/>
      <c r="I19" s="1" t="s">
        <v>249</v>
      </c>
      <c r="J19" s="41"/>
    </row>
    <row r="20" spans="1:10" ht="16.5" thickTop="1" thickBot="1" x14ac:dyDescent="0.3">
      <c r="A20" s="1" t="s">
        <v>769</v>
      </c>
      <c r="B20" s="1" t="s">
        <v>771</v>
      </c>
      <c r="C20" s="2" t="s">
        <v>77</v>
      </c>
      <c r="D20" s="4">
        <v>4</v>
      </c>
      <c r="E20" s="15">
        <f>D20*15</f>
        <v>60</v>
      </c>
      <c r="F20" s="2" t="s">
        <v>749</v>
      </c>
      <c r="G20" s="1" t="s">
        <v>176</v>
      </c>
      <c r="H20" s="1"/>
      <c r="I20" s="1" t="s">
        <v>249</v>
      </c>
      <c r="J20" s="41"/>
    </row>
    <row r="21" spans="1:10" ht="16.5" thickTop="1" thickBot="1" x14ac:dyDescent="0.3">
      <c r="A21" s="1" t="s">
        <v>769</v>
      </c>
      <c r="B21" s="1" t="s">
        <v>772</v>
      </c>
      <c r="C21" s="2" t="s">
        <v>77</v>
      </c>
      <c r="D21" s="4">
        <v>22</v>
      </c>
      <c r="E21" s="15">
        <f>D21*15</f>
        <v>330</v>
      </c>
      <c r="F21" s="2" t="s">
        <v>749</v>
      </c>
      <c r="G21" s="1" t="s">
        <v>176</v>
      </c>
      <c r="H21" s="1"/>
      <c r="I21" s="1" t="s">
        <v>249</v>
      </c>
      <c r="J21" s="41"/>
    </row>
    <row r="22" spans="1:10" ht="16.5" thickTop="1" thickBot="1" x14ac:dyDescent="0.3">
      <c r="A22" s="1" t="s">
        <v>773</v>
      </c>
      <c r="B22" s="1" t="s">
        <v>774</v>
      </c>
      <c r="C22" s="2" t="s">
        <v>90</v>
      </c>
      <c r="D22" s="4">
        <v>10</v>
      </c>
      <c r="E22" s="15">
        <f>D22*5</f>
        <v>50</v>
      </c>
      <c r="F22" s="2" t="s">
        <v>749</v>
      </c>
      <c r="G22" s="1" t="s">
        <v>176</v>
      </c>
      <c r="H22" s="1"/>
      <c r="I22" s="1" t="s">
        <v>249</v>
      </c>
      <c r="J22" s="41"/>
    </row>
    <row r="23" spans="1:10" ht="16.5" thickTop="1" thickBot="1" x14ac:dyDescent="0.3">
      <c r="A23" s="1" t="s">
        <v>773</v>
      </c>
      <c r="B23" s="1" t="s">
        <v>775</v>
      </c>
      <c r="C23" s="2" t="s">
        <v>77</v>
      </c>
      <c r="D23" s="4">
        <v>28</v>
      </c>
      <c r="E23" s="15">
        <f>D23*15</f>
        <v>420</v>
      </c>
      <c r="F23" s="2" t="s">
        <v>749</v>
      </c>
      <c r="G23" s="1" t="s">
        <v>176</v>
      </c>
      <c r="H23" s="1"/>
      <c r="I23" s="1" t="s">
        <v>249</v>
      </c>
      <c r="J23" s="41"/>
    </row>
    <row r="24" spans="1:10" ht="16.5" thickTop="1" thickBot="1" x14ac:dyDescent="0.3">
      <c r="A24" s="1" t="s">
        <v>776</v>
      </c>
      <c r="B24" s="1" t="s">
        <v>777</v>
      </c>
      <c r="C24" s="2" t="s">
        <v>90</v>
      </c>
      <c r="D24" s="4">
        <v>10</v>
      </c>
      <c r="E24" s="15">
        <f t="shared" ref="E24" si="1">D24*5</f>
        <v>50</v>
      </c>
      <c r="F24" s="2" t="s">
        <v>780</v>
      </c>
      <c r="G24" s="1" t="s">
        <v>176</v>
      </c>
      <c r="H24" s="1"/>
      <c r="I24" s="1" t="s">
        <v>249</v>
      </c>
      <c r="J24" s="41">
        <f>SUMPRODUCT(E24:E26)*1.15</f>
        <v>626.75</v>
      </c>
    </row>
    <row r="25" spans="1:10" ht="16.5" thickTop="1" thickBot="1" x14ac:dyDescent="0.3">
      <c r="A25" s="1" t="s">
        <v>776</v>
      </c>
      <c r="B25" s="1" t="s">
        <v>778</v>
      </c>
      <c r="C25" s="2" t="s">
        <v>77</v>
      </c>
      <c r="D25" s="4">
        <v>5</v>
      </c>
      <c r="E25" s="15">
        <f t="shared" ref="E25:E26" si="2">D25*15</f>
        <v>75</v>
      </c>
      <c r="F25" s="2" t="s">
        <v>780</v>
      </c>
      <c r="G25" s="1" t="s">
        <v>176</v>
      </c>
      <c r="H25" s="1"/>
      <c r="I25" s="1" t="s">
        <v>249</v>
      </c>
      <c r="J25" s="41"/>
    </row>
    <row r="26" spans="1:10" ht="16.5" thickTop="1" thickBot="1" x14ac:dyDescent="0.3">
      <c r="A26" s="1" t="s">
        <v>776</v>
      </c>
      <c r="B26" s="1" t="s">
        <v>779</v>
      </c>
      <c r="C26" s="2" t="s">
        <v>77</v>
      </c>
      <c r="D26" s="4">
        <v>28</v>
      </c>
      <c r="E26" s="15">
        <f t="shared" si="2"/>
        <v>420</v>
      </c>
      <c r="F26" s="2" t="s">
        <v>780</v>
      </c>
      <c r="G26" s="1" t="s">
        <v>176</v>
      </c>
      <c r="H26" s="1"/>
      <c r="I26" s="1" t="s">
        <v>249</v>
      </c>
      <c r="J26" s="41"/>
    </row>
    <row r="27" spans="1:10" ht="16.5" thickTop="1" thickBot="1" x14ac:dyDescent="0.3">
      <c r="A27" s="1" t="s">
        <v>246</v>
      </c>
      <c r="B27" s="1" t="s">
        <v>247</v>
      </c>
      <c r="C27" s="2" t="s">
        <v>77</v>
      </c>
      <c r="D27" s="4">
        <v>2</v>
      </c>
      <c r="E27" s="15">
        <f>D27*15</f>
        <v>30</v>
      </c>
      <c r="F27" s="2" t="s">
        <v>96</v>
      </c>
      <c r="G27" s="1" t="s">
        <v>176</v>
      </c>
      <c r="H27" s="1" t="s">
        <v>248</v>
      </c>
      <c r="I27" s="1" t="s">
        <v>249</v>
      </c>
      <c r="J27" s="41">
        <f>SUMPRODUCT(E27:E29)*1.15</f>
        <v>718.75</v>
      </c>
    </row>
    <row r="28" spans="1:10" ht="16.5" thickTop="1" thickBot="1" x14ac:dyDescent="0.3">
      <c r="A28" s="1" t="s">
        <v>246</v>
      </c>
      <c r="B28" s="1" t="s">
        <v>250</v>
      </c>
      <c r="C28" s="2" t="s">
        <v>90</v>
      </c>
      <c r="D28" s="4">
        <v>11</v>
      </c>
      <c r="E28" s="15">
        <f>D28*5</f>
        <v>55</v>
      </c>
      <c r="F28" s="2" t="s">
        <v>96</v>
      </c>
      <c r="G28" s="1" t="s">
        <v>176</v>
      </c>
      <c r="H28" s="1" t="s">
        <v>251</v>
      </c>
      <c r="I28" s="1" t="s">
        <v>249</v>
      </c>
      <c r="J28" s="41"/>
    </row>
    <row r="29" spans="1:10" ht="16.5" thickTop="1" thickBot="1" x14ac:dyDescent="0.3">
      <c r="A29" s="1" t="s">
        <v>246</v>
      </c>
      <c r="B29" s="1" t="s">
        <v>252</v>
      </c>
      <c r="C29" s="2" t="s">
        <v>77</v>
      </c>
      <c r="D29" s="4">
        <v>36</v>
      </c>
      <c r="E29" s="15">
        <f>D29*15</f>
        <v>540</v>
      </c>
      <c r="F29" s="2" t="s">
        <v>96</v>
      </c>
      <c r="G29" s="1" t="s">
        <v>176</v>
      </c>
      <c r="H29" s="1" t="s">
        <v>253</v>
      </c>
      <c r="I29" s="1" t="s">
        <v>249</v>
      </c>
      <c r="J29" s="41"/>
    </row>
    <row r="30" spans="1:10" ht="16.5" thickTop="1" thickBot="1" x14ac:dyDescent="0.3">
      <c r="A30" s="1" t="s">
        <v>254</v>
      </c>
      <c r="B30" s="1" t="s">
        <v>255</v>
      </c>
      <c r="C30" s="2" t="s">
        <v>90</v>
      </c>
      <c r="D30" s="4">
        <v>2</v>
      </c>
      <c r="E30" s="15">
        <f>D30*5</f>
        <v>10</v>
      </c>
      <c r="F30" s="2" t="s">
        <v>256</v>
      </c>
      <c r="G30" s="1" t="s">
        <v>176</v>
      </c>
      <c r="H30" s="1" t="s">
        <v>196</v>
      </c>
      <c r="I30" s="1" t="s">
        <v>249</v>
      </c>
      <c r="J30" s="41">
        <f>SUMPRODUCT(E30:E45)*1.15</f>
        <v>3518.9999999999995</v>
      </c>
    </row>
    <row r="31" spans="1:10" ht="16.5" thickTop="1" thickBot="1" x14ac:dyDescent="0.3">
      <c r="A31" s="1" t="s">
        <v>254</v>
      </c>
      <c r="B31" s="1" t="s">
        <v>257</v>
      </c>
      <c r="C31" s="2" t="s">
        <v>77</v>
      </c>
      <c r="D31" s="4">
        <v>6</v>
      </c>
      <c r="E31" s="15">
        <f t="shared" ref="E31:E34" si="3">D31*15</f>
        <v>90</v>
      </c>
      <c r="F31" s="2" t="s">
        <v>256</v>
      </c>
      <c r="G31" s="1" t="s">
        <v>176</v>
      </c>
      <c r="H31" s="1" t="s">
        <v>258</v>
      </c>
      <c r="I31" s="1" t="s">
        <v>249</v>
      </c>
      <c r="J31" s="41"/>
    </row>
    <row r="32" spans="1:10" ht="16.5" thickTop="1" thickBot="1" x14ac:dyDescent="0.3">
      <c r="A32" s="1" t="s">
        <v>254</v>
      </c>
      <c r="B32" s="1" t="s">
        <v>259</v>
      </c>
      <c r="C32" s="2" t="s">
        <v>77</v>
      </c>
      <c r="D32" s="4">
        <v>17</v>
      </c>
      <c r="E32" s="15">
        <f t="shared" si="3"/>
        <v>255</v>
      </c>
      <c r="F32" s="2" t="s">
        <v>256</v>
      </c>
      <c r="G32" s="1" t="s">
        <v>176</v>
      </c>
      <c r="H32" s="1" t="s">
        <v>260</v>
      </c>
      <c r="I32" s="1" t="s">
        <v>249</v>
      </c>
      <c r="J32" s="41"/>
    </row>
    <row r="33" spans="1:10" ht="16.5" thickTop="1" thickBot="1" x14ac:dyDescent="0.3">
      <c r="A33" s="1" t="s">
        <v>254</v>
      </c>
      <c r="B33" s="1" t="s">
        <v>261</v>
      </c>
      <c r="C33" s="2" t="s">
        <v>77</v>
      </c>
      <c r="D33" s="4">
        <v>1</v>
      </c>
      <c r="E33" s="15">
        <f t="shared" si="3"/>
        <v>15</v>
      </c>
      <c r="F33" s="2" t="s">
        <v>256</v>
      </c>
      <c r="G33" s="1" t="s">
        <v>176</v>
      </c>
      <c r="H33" s="1" t="s">
        <v>262</v>
      </c>
      <c r="I33" s="1" t="s">
        <v>249</v>
      </c>
      <c r="J33" s="41"/>
    </row>
    <row r="34" spans="1:10" ht="16.5" thickTop="1" thickBot="1" x14ac:dyDescent="0.3">
      <c r="A34" s="1" t="s">
        <v>263</v>
      </c>
      <c r="B34" s="1" t="s">
        <v>264</v>
      </c>
      <c r="C34" s="2" t="s">
        <v>77</v>
      </c>
      <c r="D34" s="4">
        <v>7</v>
      </c>
      <c r="E34" s="15">
        <f t="shared" si="3"/>
        <v>105</v>
      </c>
      <c r="F34" s="2" t="s">
        <v>256</v>
      </c>
      <c r="G34" s="1" t="s">
        <v>176</v>
      </c>
      <c r="H34" s="1" t="s">
        <v>265</v>
      </c>
      <c r="I34" s="1" t="s">
        <v>249</v>
      </c>
      <c r="J34" s="41"/>
    </row>
    <row r="35" spans="1:10" ht="16.5" thickTop="1" thickBot="1" x14ac:dyDescent="0.3">
      <c r="A35" s="1" t="s">
        <v>263</v>
      </c>
      <c r="B35" s="1" t="s">
        <v>266</v>
      </c>
      <c r="C35" s="2" t="s">
        <v>90</v>
      </c>
      <c r="D35" s="4">
        <v>6</v>
      </c>
      <c r="E35" s="15">
        <f>D35*5</f>
        <v>30</v>
      </c>
      <c r="F35" s="2" t="s">
        <v>256</v>
      </c>
      <c r="G35" s="1" t="s">
        <v>176</v>
      </c>
      <c r="H35" s="1" t="s">
        <v>196</v>
      </c>
      <c r="I35" s="1" t="s">
        <v>249</v>
      </c>
      <c r="J35" s="41"/>
    </row>
    <row r="36" spans="1:10" ht="16.5" thickTop="1" thickBot="1" x14ac:dyDescent="0.3">
      <c r="A36" s="1" t="s">
        <v>263</v>
      </c>
      <c r="B36" s="1" t="s">
        <v>267</v>
      </c>
      <c r="C36" s="2" t="s">
        <v>77</v>
      </c>
      <c r="D36" s="4">
        <v>18</v>
      </c>
      <c r="E36" s="15">
        <f>D36*15</f>
        <v>270</v>
      </c>
      <c r="F36" s="2" t="s">
        <v>256</v>
      </c>
      <c r="G36" s="1" t="s">
        <v>176</v>
      </c>
      <c r="H36" s="1" t="s">
        <v>260</v>
      </c>
      <c r="I36" s="1" t="s">
        <v>249</v>
      </c>
      <c r="J36" s="41"/>
    </row>
    <row r="37" spans="1:10" ht="16.5" thickTop="1" thickBot="1" x14ac:dyDescent="0.3">
      <c r="A37" s="1" t="s">
        <v>268</v>
      </c>
      <c r="B37" s="1" t="s">
        <v>269</v>
      </c>
      <c r="C37" s="2" t="s">
        <v>90</v>
      </c>
      <c r="D37" s="4">
        <v>2</v>
      </c>
      <c r="E37" s="15">
        <f>D37*5</f>
        <v>10</v>
      </c>
      <c r="F37" s="2" t="s">
        <v>256</v>
      </c>
      <c r="G37" s="1" t="s">
        <v>176</v>
      </c>
      <c r="H37" s="1" t="s">
        <v>196</v>
      </c>
      <c r="I37" s="1" t="s">
        <v>249</v>
      </c>
      <c r="J37" s="41"/>
    </row>
    <row r="38" spans="1:10" ht="16.5" thickTop="1" thickBot="1" x14ac:dyDescent="0.3">
      <c r="A38" s="1" t="s">
        <v>268</v>
      </c>
      <c r="B38" s="1" t="s">
        <v>270</v>
      </c>
      <c r="C38" s="2" t="s">
        <v>77</v>
      </c>
      <c r="D38" s="4">
        <v>12</v>
      </c>
      <c r="E38" s="15">
        <f>D38*15</f>
        <v>180</v>
      </c>
      <c r="F38" s="2" t="s">
        <v>256</v>
      </c>
      <c r="G38" s="1" t="s">
        <v>176</v>
      </c>
      <c r="H38" s="1" t="s">
        <v>260</v>
      </c>
      <c r="I38" s="1" t="s">
        <v>249</v>
      </c>
      <c r="J38" s="41"/>
    </row>
    <row r="39" spans="1:10" ht="16.5" thickTop="1" thickBot="1" x14ac:dyDescent="0.3">
      <c r="A39" s="1" t="s">
        <v>271</v>
      </c>
      <c r="B39" s="1" t="s">
        <v>272</v>
      </c>
      <c r="C39" s="2" t="s">
        <v>90</v>
      </c>
      <c r="D39" s="4">
        <v>15</v>
      </c>
      <c r="E39" s="15">
        <f>D39*5</f>
        <v>75</v>
      </c>
      <c r="F39" s="2" t="s">
        <v>256</v>
      </c>
      <c r="G39" s="1" t="s">
        <v>176</v>
      </c>
      <c r="H39" s="1" t="s">
        <v>196</v>
      </c>
      <c r="I39" s="1" t="s">
        <v>249</v>
      </c>
      <c r="J39" s="41"/>
    </row>
    <row r="40" spans="1:10" ht="16.5" thickTop="1" thickBot="1" x14ac:dyDescent="0.3">
      <c r="A40" s="1" t="s">
        <v>271</v>
      </c>
      <c r="B40" s="1" t="s">
        <v>273</v>
      </c>
      <c r="C40" s="2" t="s">
        <v>77</v>
      </c>
      <c r="D40" s="4">
        <v>74</v>
      </c>
      <c r="E40" s="15">
        <f>D40*15</f>
        <v>1110</v>
      </c>
      <c r="F40" s="2" t="s">
        <v>256</v>
      </c>
      <c r="G40" s="1" t="s">
        <v>176</v>
      </c>
      <c r="H40" s="1" t="s">
        <v>274</v>
      </c>
      <c r="I40" s="1" t="s">
        <v>249</v>
      </c>
      <c r="J40" s="41"/>
    </row>
    <row r="41" spans="1:10" ht="16.5" thickTop="1" thickBot="1" x14ac:dyDescent="0.3">
      <c r="A41" s="1" t="s">
        <v>275</v>
      </c>
      <c r="B41" s="1" t="s">
        <v>276</v>
      </c>
      <c r="C41" s="2" t="s">
        <v>90</v>
      </c>
      <c r="D41" s="4">
        <v>14</v>
      </c>
      <c r="E41" s="15">
        <f>D41*5</f>
        <v>70</v>
      </c>
      <c r="F41" s="2" t="s">
        <v>256</v>
      </c>
      <c r="G41" s="1" t="s">
        <v>176</v>
      </c>
      <c r="H41" s="1" t="s">
        <v>196</v>
      </c>
      <c r="I41" s="1" t="s">
        <v>249</v>
      </c>
      <c r="J41" s="41"/>
    </row>
    <row r="42" spans="1:10" ht="16.5" thickTop="1" thickBot="1" x14ac:dyDescent="0.3">
      <c r="A42" s="1" t="s">
        <v>275</v>
      </c>
      <c r="B42" s="1" t="s">
        <v>277</v>
      </c>
      <c r="C42" s="2" t="s">
        <v>77</v>
      </c>
      <c r="D42" s="4">
        <v>6</v>
      </c>
      <c r="E42" s="15">
        <f>D42*15</f>
        <v>90</v>
      </c>
      <c r="F42" s="2" t="s">
        <v>256</v>
      </c>
      <c r="G42" s="1" t="s">
        <v>176</v>
      </c>
      <c r="H42" s="1" t="s">
        <v>278</v>
      </c>
      <c r="I42" s="1" t="s">
        <v>249</v>
      </c>
      <c r="J42" s="41"/>
    </row>
    <row r="43" spans="1:10" ht="16.5" thickTop="1" thickBot="1" x14ac:dyDescent="0.3">
      <c r="A43" s="1" t="s">
        <v>275</v>
      </c>
      <c r="B43" s="1" t="s">
        <v>279</v>
      </c>
      <c r="C43" s="2" t="s">
        <v>77</v>
      </c>
      <c r="D43" s="4">
        <v>4</v>
      </c>
      <c r="E43" s="15">
        <f t="shared" ref="E43:E45" si="4">D43*15</f>
        <v>60</v>
      </c>
      <c r="F43" s="2" t="s">
        <v>256</v>
      </c>
      <c r="G43" s="1" t="s">
        <v>176</v>
      </c>
      <c r="H43" s="1" t="s">
        <v>280</v>
      </c>
      <c r="I43" s="1" t="s">
        <v>249</v>
      </c>
      <c r="J43" s="41"/>
    </row>
    <row r="44" spans="1:10" ht="16.5" thickTop="1" thickBot="1" x14ac:dyDescent="0.3">
      <c r="A44" s="1" t="s">
        <v>275</v>
      </c>
      <c r="B44" s="1" t="s">
        <v>281</v>
      </c>
      <c r="C44" s="2" t="s">
        <v>77</v>
      </c>
      <c r="D44" s="4">
        <v>38</v>
      </c>
      <c r="E44" s="15">
        <f t="shared" si="4"/>
        <v>570</v>
      </c>
      <c r="F44" s="2" t="s">
        <v>256</v>
      </c>
      <c r="G44" s="1" t="s">
        <v>176</v>
      </c>
      <c r="H44" s="1" t="s">
        <v>260</v>
      </c>
      <c r="I44" s="1" t="s">
        <v>249</v>
      </c>
      <c r="J44" s="41"/>
    </row>
    <row r="45" spans="1:10" ht="16.5" thickTop="1" thickBot="1" x14ac:dyDescent="0.3">
      <c r="A45" s="1" t="s">
        <v>275</v>
      </c>
      <c r="B45" s="1" t="s">
        <v>282</v>
      </c>
      <c r="C45" s="2" t="s">
        <v>77</v>
      </c>
      <c r="D45" s="4">
        <v>8</v>
      </c>
      <c r="E45" s="15">
        <f t="shared" si="4"/>
        <v>120</v>
      </c>
      <c r="F45" s="2" t="s">
        <v>256</v>
      </c>
      <c r="G45" s="1" t="s">
        <v>176</v>
      </c>
      <c r="H45" s="1" t="s">
        <v>283</v>
      </c>
      <c r="I45" s="1" t="s">
        <v>249</v>
      </c>
      <c r="J45" s="41"/>
    </row>
    <row r="46" spans="1:10" ht="16.5" thickTop="1" thickBot="1" x14ac:dyDescent="0.3">
      <c r="A46" s="1" t="s">
        <v>284</v>
      </c>
      <c r="B46" s="1" t="s">
        <v>285</v>
      </c>
      <c r="C46" s="2" t="s">
        <v>90</v>
      </c>
      <c r="D46" s="4">
        <v>12</v>
      </c>
      <c r="E46" s="15">
        <f>D46*5</f>
        <v>60</v>
      </c>
      <c r="F46" s="2" t="s">
        <v>286</v>
      </c>
      <c r="G46" s="1" t="s">
        <v>176</v>
      </c>
      <c r="H46" s="1" t="s">
        <v>196</v>
      </c>
      <c r="I46" s="1" t="s">
        <v>249</v>
      </c>
      <c r="J46" s="41">
        <f>SUMPRODUCT(E46:E48)*1.15</f>
        <v>2208</v>
      </c>
    </row>
    <row r="47" spans="1:10" ht="16.5" thickTop="1" thickBot="1" x14ac:dyDescent="0.3">
      <c r="A47" s="1" t="s">
        <v>284</v>
      </c>
      <c r="B47" s="1" t="s">
        <v>287</v>
      </c>
      <c r="C47" s="2" t="s">
        <v>77</v>
      </c>
      <c r="D47" s="4">
        <v>62</v>
      </c>
      <c r="E47" s="15">
        <f>D47*15</f>
        <v>930</v>
      </c>
      <c r="F47" s="2" t="s">
        <v>286</v>
      </c>
      <c r="G47" s="1" t="s">
        <v>176</v>
      </c>
      <c r="H47" s="1" t="s">
        <v>288</v>
      </c>
      <c r="I47" s="1" t="s">
        <v>249</v>
      </c>
      <c r="J47" s="41"/>
    </row>
    <row r="48" spans="1:10" ht="16.5" thickTop="1" thickBot="1" x14ac:dyDescent="0.3">
      <c r="A48" s="1" t="s">
        <v>284</v>
      </c>
      <c r="B48" s="1" t="s">
        <v>287</v>
      </c>
      <c r="C48" s="2" t="s">
        <v>77</v>
      </c>
      <c r="D48" s="4">
        <v>62</v>
      </c>
      <c r="E48" s="15">
        <f>D48*15</f>
        <v>930</v>
      </c>
      <c r="F48" s="2" t="s">
        <v>286</v>
      </c>
      <c r="G48" s="1" t="s">
        <v>176</v>
      </c>
      <c r="H48" s="1" t="s">
        <v>288</v>
      </c>
      <c r="I48" s="1" t="s">
        <v>289</v>
      </c>
      <c r="J48" s="41">
        <f>E48</f>
        <v>930</v>
      </c>
    </row>
    <row r="49" spans="1:10" ht="16.5" thickTop="1" thickBot="1" x14ac:dyDescent="0.3">
      <c r="A49" s="1" t="s">
        <v>246</v>
      </c>
      <c r="B49" s="1" t="s">
        <v>252</v>
      </c>
      <c r="C49" s="2" t="s">
        <v>77</v>
      </c>
      <c r="D49" s="4">
        <v>36</v>
      </c>
      <c r="E49" s="15">
        <f>D49*10</f>
        <v>360</v>
      </c>
      <c r="F49" s="2" t="s">
        <v>96</v>
      </c>
      <c r="G49" s="1" t="s">
        <v>176</v>
      </c>
      <c r="H49" s="1" t="s">
        <v>253</v>
      </c>
      <c r="I49" s="1" t="s">
        <v>289</v>
      </c>
      <c r="J49" s="41">
        <f t="shared" ref="J49:J50" si="5">E49</f>
        <v>360</v>
      </c>
    </row>
    <row r="50" spans="1:10" ht="16.5" thickTop="1" thickBot="1" x14ac:dyDescent="0.3">
      <c r="A50" s="1" t="s">
        <v>290</v>
      </c>
      <c r="B50" s="1" t="s">
        <v>291</v>
      </c>
      <c r="C50" s="2" t="s">
        <v>77</v>
      </c>
      <c r="D50" s="4">
        <v>65</v>
      </c>
      <c r="E50" s="15">
        <f>D50*15</f>
        <v>975</v>
      </c>
      <c r="F50" s="2" t="s">
        <v>292</v>
      </c>
      <c r="G50" s="1" t="s">
        <v>176</v>
      </c>
      <c r="H50" s="1" t="s">
        <v>197</v>
      </c>
      <c r="I50" s="1" t="s">
        <v>289</v>
      </c>
      <c r="J50" s="41">
        <f t="shared" si="5"/>
        <v>975</v>
      </c>
    </row>
    <row r="51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L25"/>
  <sheetViews>
    <sheetView workbookViewId="0">
      <selection activeCell="C26" sqref="C26"/>
    </sheetView>
  </sheetViews>
  <sheetFormatPr defaultColWidth="46.85546875" defaultRowHeight="15" x14ac:dyDescent="0.25"/>
  <cols>
    <col min="1" max="1" width="28.140625" bestFit="1" customWidth="1"/>
    <col min="2" max="2" width="24.85546875" bestFit="1" customWidth="1"/>
    <col min="3" max="3" width="13.5703125" bestFit="1" customWidth="1"/>
    <col min="4" max="4" width="8.28515625" bestFit="1" customWidth="1"/>
    <col min="5" max="5" width="10.85546875" bestFit="1" customWidth="1"/>
    <col min="6" max="6" width="9.7109375" bestFit="1" customWidth="1"/>
    <col min="7" max="7" width="8.5703125" bestFit="1" customWidth="1"/>
    <col min="8" max="8" width="15.42578125" bestFit="1" customWidth="1"/>
    <col min="9" max="9" width="23.28515625" bestFit="1" customWidth="1"/>
    <col min="10" max="10" width="22" bestFit="1" customWidth="1"/>
    <col min="11" max="12" width="24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240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233</v>
      </c>
      <c r="B3" s="1" t="s">
        <v>635</v>
      </c>
      <c r="C3" s="2" t="s">
        <v>90</v>
      </c>
      <c r="D3" s="4">
        <v>10</v>
      </c>
      <c r="E3" s="15">
        <f>D3*5</f>
        <v>50</v>
      </c>
      <c r="F3" s="2" t="s">
        <v>233</v>
      </c>
      <c r="G3" s="1" t="s">
        <v>176</v>
      </c>
      <c r="H3" s="1" t="s">
        <v>233</v>
      </c>
      <c r="I3" s="1" t="s">
        <v>249</v>
      </c>
      <c r="J3" s="41">
        <f>SUMPRODUCT(E3:E10)*1.15</f>
        <v>3806.4999999999995</v>
      </c>
      <c r="K3" s="43" t="e">
        <f>J3+#REF!+J11+J14+J16+J18+J21</f>
        <v>#REF!</v>
      </c>
      <c r="L3" s="43">
        <f>J23+J24</f>
        <v>890</v>
      </c>
    </row>
    <row r="4" spans="1:12" ht="16.5" thickTop="1" thickBot="1" x14ac:dyDescent="0.3">
      <c r="A4" s="1" t="s">
        <v>233</v>
      </c>
      <c r="B4" s="1" t="s">
        <v>636</v>
      </c>
      <c r="C4" s="2" t="s">
        <v>90</v>
      </c>
      <c r="D4" s="4">
        <v>12</v>
      </c>
      <c r="E4" s="15">
        <f t="shared" ref="E4:E11" si="0">D4*5</f>
        <v>60</v>
      </c>
      <c r="F4" s="2" t="s">
        <v>233</v>
      </c>
      <c r="G4" s="1" t="s">
        <v>69</v>
      </c>
      <c r="H4" s="1" t="s">
        <v>233</v>
      </c>
      <c r="I4" s="1" t="s">
        <v>249</v>
      </c>
      <c r="J4" s="41"/>
    </row>
    <row r="5" spans="1:12" ht="16.5" thickTop="1" thickBot="1" x14ac:dyDescent="0.3">
      <c r="A5" s="1" t="s">
        <v>233</v>
      </c>
      <c r="B5" s="1" t="s">
        <v>134</v>
      </c>
      <c r="C5" s="2" t="s">
        <v>90</v>
      </c>
      <c r="D5" s="4">
        <v>1</v>
      </c>
      <c r="E5" s="15">
        <f t="shared" si="0"/>
        <v>5</v>
      </c>
      <c r="F5" s="2" t="s">
        <v>233</v>
      </c>
      <c r="G5" s="1" t="s">
        <v>295</v>
      </c>
      <c r="H5" s="1" t="s">
        <v>233</v>
      </c>
      <c r="I5" s="1" t="s">
        <v>249</v>
      </c>
      <c r="J5" s="41"/>
    </row>
    <row r="6" spans="1:12" ht="16.5" thickTop="1" thickBot="1" x14ac:dyDescent="0.3">
      <c r="A6" s="1" t="s">
        <v>233</v>
      </c>
      <c r="B6" s="1" t="s">
        <v>637</v>
      </c>
      <c r="C6" s="2" t="s">
        <v>90</v>
      </c>
      <c r="D6" s="4">
        <v>7</v>
      </c>
      <c r="E6" s="15">
        <f t="shared" si="0"/>
        <v>35</v>
      </c>
      <c r="F6" s="2" t="s">
        <v>233</v>
      </c>
      <c r="G6" s="1" t="s">
        <v>295</v>
      </c>
      <c r="H6" s="1" t="s">
        <v>233</v>
      </c>
      <c r="I6" s="1" t="s">
        <v>249</v>
      </c>
      <c r="J6" s="41"/>
    </row>
    <row r="7" spans="1:12" ht="16.5" thickTop="1" thickBot="1" x14ac:dyDescent="0.3">
      <c r="A7" s="1" t="s">
        <v>234</v>
      </c>
      <c r="B7" s="1" t="s">
        <v>638</v>
      </c>
      <c r="C7" s="2" t="s">
        <v>90</v>
      </c>
      <c r="D7" s="4">
        <v>29</v>
      </c>
      <c r="E7" s="15">
        <f t="shared" si="0"/>
        <v>145</v>
      </c>
      <c r="F7" s="2" t="s">
        <v>233</v>
      </c>
      <c r="G7" s="1" t="s">
        <v>176</v>
      </c>
      <c r="H7" s="1" t="s">
        <v>196</v>
      </c>
      <c r="I7" s="1" t="s">
        <v>249</v>
      </c>
      <c r="J7" s="41"/>
    </row>
    <row r="8" spans="1:12" ht="16.5" thickTop="1" thickBot="1" x14ac:dyDescent="0.3">
      <c r="A8" s="1" t="s">
        <v>234</v>
      </c>
      <c r="B8" s="1" t="s">
        <v>639</v>
      </c>
      <c r="C8" s="2" t="s">
        <v>77</v>
      </c>
      <c r="D8" s="4">
        <v>93</v>
      </c>
      <c r="E8" s="15">
        <f>D8*15</f>
        <v>1395</v>
      </c>
      <c r="F8" s="2" t="s">
        <v>233</v>
      </c>
      <c r="G8" s="1" t="s">
        <v>176</v>
      </c>
      <c r="H8" s="1" t="s">
        <v>197</v>
      </c>
      <c r="I8" s="1" t="s">
        <v>249</v>
      </c>
      <c r="J8" s="41"/>
    </row>
    <row r="9" spans="1:12" ht="16.5" thickTop="1" thickBot="1" x14ac:dyDescent="0.3">
      <c r="A9" s="1" t="s">
        <v>232</v>
      </c>
      <c r="B9" s="1" t="s">
        <v>640</v>
      </c>
      <c r="C9" s="2" t="s">
        <v>90</v>
      </c>
      <c r="D9" s="4">
        <v>75</v>
      </c>
      <c r="E9" s="15">
        <f t="shared" si="0"/>
        <v>375</v>
      </c>
      <c r="F9" s="2" t="s">
        <v>233</v>
      </c>
      <c r="G9" s="1" t="s">
        <v>176</v>
      </c>
      <c r="H9" s="1" t="s">
        <v>641</v>
      </c>
      <c r="I9" s="1" t="s">
        <v>249</v>
      </c>
      <c r="J9" s="41"/>
    </row>
    <row r="10" spans="1:12" ht="16.5" thickTop="1" thickBot="1" x14ac:dyDescent="0.3">
      <c r="A10" s="1" t="s">
        <v>232</v>
      </c>
      <c r="B10" s="1" t="s">
        <v>642</v>
      </c>
      <c r="C10" s="2" t="s">
        <v>77</v>
      </c>
      <c r="D10" s="4">
        <v>83</v>
      </c>
      <c r="E10" s="15">
        <f>D10*15</f>
        <v>1245</v>
      </c>
      <c r="F10" s="2" t="s">
        <v>233</v>
      </c>
      <c r="G10" s="1" t="s">
        <v>176</v>
      </c>
      <c r="H10" s="1" t="s">
        <v>200</v>
      </c>
      <c r="I10" s="1" t="s">
        <v>249</v>
      </c>
      <c r="J10" s="41"/>
    </row>
    <row r="11" spans="1:12" ht="16.5" thickTop="1" thickBot="1" x14ac:dyDescent="0.3">
      <c r="A11" s="1" t="s">
        <v>235</v>
      </c>
      <c r="B11" s="1" t="s">
        <v>623</v>
      </c>
      <c r="C11" s="2" t="s">
        <v>90</v>
      </c>
      <c r="D11" s="4">
        <v>8</v>
      </c>
      <c r="E11" s="15">
        <f t="shared" si="0"/>
        <v>40</v>
      </c>
      <c r="F11" s="2" t="s">
        <v>106</v>
      </c>
      <c r="G11" s="1" t="s">
        <v>176</v>
      </c>
      <c r="H11" s="1" t="s">
        <v>196</v>
      </c>
      <c r="I11" s="1" t="s">
        <v>249</v>
      </c>
      <c r="J11" s="41">
        <f>SUMPRODUCT(E11:E13)*1.15</f>
        <v>649.75</v>
      </c>
    </row>
    <row r="12" spans="1:12" ht="16.5" thickTop="1" thickBot="1" x14ac:dyDescent="0.3">
      <c r="A12" s="1" t="s">
        <v>235</v>
      </c>
      <c r="B12" s="1" t="s">
        <v>624</v>
      </c>
      <c r="C12" s="2" t="s">
        <v>77</v>
      </c>
      <c r="D12" s="4">
        <v>34</v>
      </c>
      <c r="E12" s="15">
        <f t="shared" ref="E12:E13" si="1">D12*15</f>
        <v>510</v>
      </c>
      <c r="F12" s="2" t="s">
        <v>106</v>
      </c>
      <c r="G12" s="1" t="s">
        <v>176</v>
      </c>
      <c r="H12" s="1" t="s">
        <v>274</v>
      </c>
      <c r="I12" s="1" t="s">
        <v>249</v>
      </c>
      <c r="J12" s="41"/>
    </row>
    <row r="13" spans="1:12" ht="16.5" thickTop="1" thickBot="1" x14ac:dyDescent="0.3">
      <c r="A13" s="1" t="s">
        <v>235</v>
      </c>
      <c r="B13" s="1" t="s">
        <v>625</v>
      </c>
      <c r="C13" s="2" t="s">
        <v>77</v>
      </c>
      <c r="D13" s="4">
        <v>1</v>
      </c>
      <c r="E13" s="15">
        <f t="shared" si="1"/>
        <v>15</v>
      </c>
      <c r="F13" s="2" t="s">
        <v>106</v>
      </c>
      <c r="G13" s="1" t="s">
        <v>176</v>
      </c>
      <c r="H13" s="1" t="s">
        <v>626</v>
      </c>
      <c r="I13" s="1" t="s">
        <v>249</v>
      </c>
      <c r="J13" s="41"/>
    </row>
    <row r="14" spans="1:12" ht="16.5" thickTop="1" thickBot="1" x14ac:dyDescent="0.3">
      <c r="A14" s="1" t="s">
        <v>237</v>
      </c>
      <c r="B14" s="1" t="s">
        <v>627</v>
      </c>
      <c r="C14" s="2" t="s">
        <v>90</v>
      </c>
      <c r="D14" s="4">
        <v>15</v>
      </c>
      <c r="E14" s="15">
        <f t="shared" ref="E14" si="2">D14*5</f>
        <v>75</v>
      </c>
      <c r="F14" s="2" t="s">
        <v>104</v>
      </c>
      <c r="G14" s="1" t="s">
        <v>176</v>
      </c>
      <c r="H14" s="1" t="s">
        <v>196</v>
      </c>
      <c r="I14" s="1" t="s">
        <v>249</v>
      </c>
      <c r="J14" s="41">
        <f>SUMPRODUCT(E14:E15)*1.15</f>
        <v>758.99999999999989</v>
      </c>
    </row>
    <row r="15" spans="1:12" ht="16.5" thickTop="1" thickBot="1" x14ac:dyDescent="0.3">
      <c r="A15" s="1" t="s">
        <v>237</v>
      </c>
      <c r="B15" s="1" t="s">
        <v>628</v>
      </c>
      <c r="C15" s="2" t="s">
        <v>77</v>
      </c>
      <c r="D15" s="4">
        <v>39</v>
      </c>
      <c r="E15" s="15">
        <f>D15*15</f>
        <v>585</v>
      </c>
      <c r="F15" s="2" t="s">
        <v>104</v>
      </c>
      <c r="G15" s="1" t="s">
        <v>176</v>
      </c>
      <c r="H15" s="1" t="s">
        <v>197</v>
      </c>
      <c r="I15" s="1" t="s">
        <v>249</v>
      </c>
      <c r="J15" s="41"/>
    </row>
    <row r="16" spans="1:12" ht="16.5" thickTop="1" thickBot="1" x14ac:dyDescent="0.3">
      <c r="A16" s="1" t="s">
        <v>229</v>
      </c>
      <c r="B16" s="1" t="s">
        <v>629</v>
      </c>
      <c r="C16" s="2" t="s">
        <v>90</v>
      </c>
      <c r="D16" s="4">
        <v>12</v>
      </c>
      <c r="E16" s="15">
        <f t="shared" ref="E16:E18" si="3">D16*5</f>
        <v>60</v>
      </c>
      <c r="F16" s="2" t="s">
        <v>230</v>
      </c>
      <c r="G16" s="1" t="s">
        <v>176</v>
      </c>
      <c r="H16" s="1" t="s">
        <v>196</v>
      </c>
      <c r="I16" s="1" t="s">
        <v>249</v>
      </c>
      <c r="J16" s="41">
        <f>SUMPRODUCT(E16:E17)*1.15</f>
        <v>931.49999999999989</v>
      </c>
    </row>
    <row r="17" spans="1:10" ht="16.5" thickTop="1" thickBot="1" x14ac:dyDescent="0.3">
      <c r="A17" s="1" t="s">
        <v>229</v>
      </c>
      <c r="B17" s="1" t="s">
        <v>630</v>
      </c>
      <c r="C17" s="2" t="s">
        <v>77</v>
      </c>
      <c r="D17" s="4">
        <v>50</v>
      </c>
      <c r="E17" s="15">
        <f>D17*15</f>
        <v>750</v>
      </c>
      <c r="F17" s="2" t="s">
        <v>230</v>
      </c>
      <c r="G17" s="1" t="s">
        <v>176</v>
      </c>
      <c r="H17" s="1" t="s">
        <v>197</v>
      </c>
      <c r="I17" s="1" t="s">
        <v>249</v>
      </c>
      <c r="J17" s="41"/>
    </row>
    <row r="18" spans="1:10" ht="16.5" thickTop="1" thickBot="1" x14ac:dyDescent="0.3">
      <c r="A18" s="1" t="s">
        <v>236</v>
      </c>
      <c r="B18" s="1" t="s">
        <v>631</v>
      </c>
      <c r="C18" s="2" t="s">
        <v>90</v>
      </c>
      <c r="D18" s="4">
        <v>11</v>
      </c>
      <c r="E18" s="15">
        <f t="shared" si="3"/>
        <v>55</v>
      </c>
      <c r="F18" s="2" t="s">
        <v>102</v>
      </c>
      <c r="G18" s="1" t="s">
        <v>176</v>
      </c>
      <c r="H18" s="1" t="s">
        <v>196</v>
      </c>
      <c r="I18" s="1" t="s">
        <v>249</v>
      </c>
      <c r="J18" s="41">
        <f>SUMPRODUCT(E18:E20)*1.15</f>
        <v>609.5</v>
      </c>
    </row>
    <row r="19" spans="1:10" ht="16.5" thickTop="1" thickBot="1" x14ac:dyDescent="0.3">
      <c r="A19" s="1" t="s">
        <v>236</v>
      </c>
      <c r="B19" s="1" t="s">
        <v>632</v>
      </c>
      <c r="C19" s="2" t="s">
        <v>78</v>
      </c>
      <c r="D19" s="4">
        <v>1</v>
      </c>
      <c r="E19" s="15">
        <v>10</v>
      </c>
      <c r="F19" s="2" t="s">
        <v>102</v>
      </c>
      <c r="G19" s="1" t="s">
        <v>176</v>
      </c>
      <c r="H19" s="1" t="s">
        <v>633</v>
      </c>
      <c r="I19" s="1" t="s">
        <v>249</v>
      </c>
      <c r="J19" s="41"/>
    </row>
    <row r="20" spans="1:10" ht="16.5" thickTop="1" thickBot="1" x14ac:dyDescent="0.3">
      <c r="A20" s="1" t="s">
        <v>236</v>
      </c>
      <c r="B20" s="1" t="s">
        <v>634</v>
      </c>
      <c r="C20" s="2" t="s">
        <v>77</v>
      </c>
      <c r="D20" s="4">
        <v>31</v>
      </c>
      <c r="E20" s="15">
        <f>D20*15</f>
        <v>465</v>
      </c>
      <c r="F20" s="2" t="s">
        <v>102</v>
      </c>
      <c r="G20" s="1" t="s">
        <v>176</v>
      </c>
      <c r="H20" s="1" t="s">
        <v>197</v>
      </c>
      <c r="I20" s="1" t="s">
        <v>249</v>
      </c>
      <c r="J20" s="41"/>
    </row>
    <row r="21" spans="1:10" ht="16.5" thickTop="1" thickBot="1" x14ac:dyDescent="0.3">
      <c r="A21" s="1" t="s">
        <v>231</v>
      </c>
      <c r="B21" s="1" t="s">
        <v>643</v>
      </c>
      <c r="C21" s="2" t="s">
        <v>90</v>
      </c>
      <c r="D21" s="4">
        <v>13</v>
      </c>
      <c r="E21" s="15">
        <f t="shared" ref="E21" si="4">D21*5</f>
        <v>65</v>
      </c>
      <c r="F21" s="2" t="s">
        <v>101</v>
      </c>
      <c r="G21" s="1" t="s">
        <v>176</v>
      </c>
      <c r="H21" s="1" t="s">
        <v>196</v>
      </c>
      <c r="I21" s="1" t="s">
        <v>249</v>
      </c>
      <c r="J21" s="41">
        <f>SUMPRODUCT(E21:E22)*1.15</f>
        <v>1385.75</v>
      </c>
    </row>
    <row r="22" spans="1:10" ht="16.5" thickTop="1" thickBot="1" x14ac:dyDescent="0.3">
      <c r="A22" s="1" t="s">
        <v>231</v>
      </c>
      <c r="B22" s="1" t="s">
        <v>644</v>
      </c>
      <c r="C22" s="2" t="s">
        <v>77</v>
      </c>
      <c r="D22" s="4">
        <v>76</v>
      </c>
      <c r="E22" s="15">
        <f>D22*15</f>
        <v>1140</v>
      </c>
      <c r="F22" s="2" t="s">
        <v>101</v>
      </c>
      <c r="G22" s="1" t="s">
        <v>176</v>
      </c>
      <c r="H22" s="1" t="s">
        <v>197</v>
      </c>
      <c r="I22" s="1" t="s">
        <v>249</v>
      </c>
      <c r="J22" s="41"/>
    </row>
    <row r="23" spans="1:10" ht="16.5" thickTop="1" thickBot="1" x14ac:dyDescent="0.3">
      <c r="A23" s="1" t="s">
        <v>237</v>
      </c>
      <c r="B23" s="1" t="s">
        <v>628</v>
      </c>
      <c r="C23" s="2" t="s">
        <v>77</v>
      </c>
      <c r="D23" s="4">
        <v>39</v>
      </c>
      <c r="E23" s="15">
        <f>D23*10</f>
        <v>390</v>
      </c>
      <c r="F23" s="2" t="s">
        <v>104</v>
      </c>
      <c r="G23" s="1" t="s">
        <v>176</v>
      </c>
      <c r="H23" s="1" t="s">
        <v>197</v>
      </c>
      <c r="I23" s="1" t="s">
        <v>289</v>
      </c>
      <c r="J23" s="41">
        <f>E23</f>
        <v>390</v>
      </c>
    </row>
    <row r="24" spans="1:10" ht="16.5" thickTop="1" thickBot="1" x14ac:dyDescent="0.3">
      <c r="A24" s="1" t="s">
        <v>229</v>
      </c>
      <c r="B24" s="1" t="s">
        <v>630</v>
      </c>
      <c r="C24" s="2" t="s">
        <v>77</v>
      </c>
      <c r="D24" s="4">
        <v>50</v>
      </c>
      <c r="E24" s="15">
        <f>D24*10</f>
        <v>500</v>
      </c>
      <c r="F24" s="2" t="s">
        <v>230</v>
      </c>
      <c r="G24" s="1" t="s">
        <v>176</v>
      </c>
      <c r="H24" s="1" t="s">
        <v>197</v>
      </c>
      <c r="I24" s="1" t="s">
        <v>289</v>
      </c>
      <c r="J24" s="41">
        <f>E24</f>
        <v>500</v>
      </c>
    </row>
    <row r="25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L38"/>
  <sheetViews>
    <sheetView topLeftCell="A10" workbookViewId="0">
      <selection activeCell="A18" sqref="A18:XFD19"/>
    </sheetView>
  </sheetViews>
  <sheetFormatPr defaultColWidth="63.28515625" defaultRowHeight="15" x14ac:dyDescent="0.25"/>
  <cols>
    <col min="1" max="1" width="32.85546875" customWidth="1"/>
    <col min="2" max="2" width="25.28515625" bestFit="1" customWidth="1"/>
    <col min="3" max="3" width="13.5703125" bestFit="1" customWidth="1"/>
    <col min="4" max="4" width="8.28515625" bestFit="1" customWidth="1"/>
    <col min="5" max="5" width="27.85546875" bestFit="1" customWidth="1"/>
    <col min="6" max="6" width="13.28515625" customWidth="1"/>
    <col min="7" max="7" width="16.140625" customWidth="1"/>
    <col min="8" max="8" width="15.140625" bestFit="1" customWidth="1"/>
    <col min="9" max="9" width="23.28515625" bestFit="1" customWidth="1"/>
    <col min="10" max="10" width="39.140625" customWidth="1"/>
    <col min="11" max="11" width="19" hidden="1" customWidth="1"/>
    <col min="12" max="12" width="30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thickBot="1" x14ac:dyDescent="0.3">
      <c r="A2" s="46" t="s">
        <v>239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781</v>
      </c>
      <c r="B3" s="1" t="s">
        <v>139</v>
      </c>
      <c r="C3" s="2" t="s">
        <v>90</v>
      </c>
      <c r="D3" s="4">
        <v>4</v>
      </c>
      <c r="E3" s="15">
        <f>D3*5</f>
        <v>20</v>
      </c>
      <c r="F3" s="2" t="s">
        <v>781</v>
      </c>
      <c r="G3" s="1" t="s">
        <v>176</v>
      </c>
      <c r="H3" s="1"/>
      <c r="I3" s="1" t="s">
        <v>249</v>
      </c>
      <c r="J3" s="41" t="s">
        <v>934</v>
      </c>
    </row>
    <row r="4" spans="1:12" ht="16.5" thickTop="1" thickBot="1" x14ac:dyDescent="0.3">
      <c r="A4" s="1" t="s">
        <v>781</v>
      </c>
      <c r="B4" s="1" t="s">
        <v>782</v>
      </c>
      <c r="C4" s="2" t="s">
        <v>90</v>
      </c>
      <c r="D4" s="4">
        <v>18</v>
      </c>
      <c r="E4" s="15">
        <f t="shared" ref="E4:E5" si="0">D4*5</f>
        <v>90</v>
      </c>
      <c r="F4" s="2" t="s">
        <v>781</v>
      </c>
      <c r="G4" s="1" t="s">
        <v>176</v>
      </c>
      <c r="H4" s="1"/>
      <c r="I4" s="1" t="s">
        <v>249</v>
      </c>
      <c r="J4" s="41"/>
      <c r="K4" s="43" t="e">
        <f>#REF!+#REF!+J18+J22+J24+J31</f>
        <v>#REF!</v>
      </c>
      <c r="L4" s="43">
        <f>J33+J34+J35+J36+J37</f>
        <v>3525</v>
      </c>
    </row>
    <row r="5" spans="1:12" ht="16.5" thickTop="1" thickBot="1" x14ac:dyDescent="0.3">
      <c r="A5" s="1" t="s">
        <v>781</v>
      </c>
      <c r="B5" s="1" t="s">
        <v>783</v>
      </c>
      <c r="C5" s="2" t="s">
        <v>90</v>
      </c>
      <c r="D5" s="4">
        <v>12</v>
      </c>
      <c r="E5" s="15">
        <f t="shared" si="0"/>
        <v>60</v>
      </c>
      <c r="F5" s="2" t="s">
        <v>781</v>
      </c>
      <c r="G5" s="1" t="s">
        <v>176</v>
      </c>
      <c r="H5" s="1"/>
      <c r="I5" s="1" t="s">
        <v>249</v>
      </c>
      <c r="J5" s="41"/>
    </row>
    <row r="6" spans="1:12" ht="16.5" thickTop="1" thickBot="1" x14ac:dyDescent="0.3">
      <c r="A6" s="1" t="s">
        <v>781</v>
      </c>
      <c r="B6" s="1" t="s">
        <v>784</v>
      </c>
      <c r="C6" s="2" t="s">
        <v>78</v>
      </c>
      <c r="D6" s="4">
        <v>7</v>
      </c>
      <c r="E6" s="15">
        <f>D6*10</f>
        <v>70</v>
      </c>
      <c r="F6" s="2" t="s">
        <v>781</v>
      </c>
      <c r="G6" s="1" t="s">
        <v>176</v>
      </c>
      <c r="H6" s="1"/>
      <c r="I6" s="1" t="s">
        <v>249</v>
      </c>
      <c r="J6" s="41"/>
    </row>
    <row r="7" spans="1:12" ht="16.5" thickTop="1" thickBot="1" x14ac:dyDescent="0.3">
      <c r="A7" s="1" t="s">
        <v>785</v>
      </c>
      <c r="B7" s="1" t="s">
        <v>786</v>
      </c>
      <c r="C7" s="2" t="s">
        <v>90</v>
      </c>
      <c r="D7" s="4">
        <v>6</v>
      </c>
      <c r="E7" s="15">
        <f>D7*5</f>
        <v>30</v>
      </c>
      <c r="F7" s="2" t="s">
        <v>781</v>
      </c>
      <c r="G7" s="1" t="s">
        <v>176</v>
      </c>
      <c r="H7" s="1"/>
      <c r="I7" s="1" t="s">
        <v>249</v>
      </c>
      <c r="J7" s="41"/>
    </row>
    <row r="8" spans="1:12" ht="16.5" thickTop="1" thickBot="1" x14ac:dyDescent="0.3">
      <c r="A8" s="1" t="s">
        <v>785</v>
      </c>
      <c r="B8" s="1" t="s">
        <v>787</v>
      </c>
      <c r="C8" s="2" t="s">
        <v>77</v>
      </c>
      <c r="D8" s="4">
        <v>9</v>
      </c>
      <c r="E8" s="15">
        <f>D8*15</f>
        <v>135</v>
      </c>
      <c r="F8" s="2" t="s">
        <v>781</v>
      </c>
      <c r="G8" s="1" t="s">
        <v>176</v>
      </c>
      <c r="H8" s="1"/>
      <c r="I8" s="1" t="s">
        <v>249</v>
      </c>
      <c r="J8" s="41"/>
    </row>
    <row r="9" spans="1:12" ht="16.5" thickTop="1" thickBot="1" x14ac:dyDescent="0.3">
      <c r="A9" s="1" t="s">
        <v>788</v>
      </c>
      <c r="B9" s="1" t="s">
        <v>789</v>
      </c>
      <c r="C9" s="2" t="s">
        <v>90</v>
      </c>
      <c r="D9" s="4">
        <v>10</v>
      </c>
      <c r="E9" s="15">
        <f>D9*5</f>
        <v>50</v>
      </c>
      <c r="F9" s="2" t="s">
        <v>781</v>
      </c>
      <c r="G9" s="1" t="s">
        <v>176</v>
      </c>
      <c r="H9" s="1"/>
      <c r="I9" s="1" t="s">
        <v>249</v>
      </c>
      <c r="J9" s="41"/>
    </row>
    <row r="10" spans="1:12" ht="16.5" thickTop="1" thickBot="1" x14ac:dyDescent="0.3">
      <c r="A10" s="1" t="s">
        <v>788</v>
      </c>
      <c r="B10" s="1" t="s">
        <v>790</v>
      </c>
      <c r="C10" s="2" t="s">
        <v>77</v>
      </c>
      <c r="D10" s="4">
        <v>33</v>
      </c>
      <c r="E10" s="15">
        <f>D10*15</f>
        <v>495</v>
      </c>
      <c r="F10" s="2" t="s">
        <v>781</v>
      </c>
      <c r="G10" s="1" t="s">
        <v>176</v>
      </c>
      <c r="H10" s="1"/>
      <c r="I10" s="1" t="s">
        <v>249</v>
      </c>
      <c r="J10" s="41"/>
    </row>
    <row r="11" spans="1:12" ht="16.5" thickTop="1" thickBot="1" x14ac:dyDescent="0.3">
      <c r="A11" s="1" t="s">
        <v>791</v>
      </c>
      <c r="B11" s="1" t="s">
        <v>792</v>
      </c>
      <c r="C11" s="2" t="s">
        <v>90</v>
      </c>
      <c r="D11" s="4">
        <v>1</v>
      </c>
      <c r="E11" s="15">
        <f>D11*5</f>
        <v>5</v>
      </c>
      <c r="F11" s="2" t="s">
        <v>781</v>
      </c>
      <c r="G11" s="1" t="s">
        <v>176</v>
      </c>
      <c r="H11" s="1"/>
      <c r="I11" s="1" t="s">
        <v>249</v>
      </c>
      <c r="J11" s="41"/>
    </row>
    <row r="12" spans="1:12" ht="16.5" thickTop="1" thickBot="1" x14ac:dyDescent="0.3">
      <c r="A12" s="1" t="s">
        <v>791</v>
      </c>
      <c r="B12" s="1" t="s">
        <v>793</v>
      </c>
      <c r="C12" s="2" t="s">
        <v>77</v>
      </c>
      <c r="D12" s="4">
        <v>15</v>
      </c>
      <c r="E12" s="15">
        <f>D12*15</f>
        <v>225</v>
      </c>
      <c r="F12" s="2" t="s">
        <v>781</v>
      </c>
      <c r="G12" s="1" t="s">
        <v>176</v>
      </c>
      <c r="H12" s="1"/>
      <c r="I12" s="1" t="s">
        <v>249</v>
      </c>
      <c r="J12" s="41"/>
    </row>
    <row r="13" spans="1:12" ht="16.5" thickTop="1" thickBot="1" x14ac:dyDescent="0.3">
      <c r="A13" s="1" t="s">
        <v>794</v>
      </c>
      <c r="B13" s="1" t="s">
        <v>795</v>
      </c>
      <c r="C13" s="2" t="s">
        <v>77</v>
      </c>
      <c r="D13" s="4">
        <v>7</v>
      </c>
      <c r="E13" s="15">
        <f>D13*15</f>
        <v>105</v>
      </c>
      <c r="F13" s="2" t="s">
        <v>781</v>
      </c>
      <c r="G13" s="1" t="s">
        <v>176</v>
      </c>
      <c r="H13" s="1"/>
      <c r="I13" s="1" t="s">
        <v>249</v>
      </c>
      <c r="J13" s="41"/>
    </row>
    <row r="14" spans="1:12" ht="16.5" thickTop="1" thickBot="1" x14ac:dyDescent="0.3">
      <c r="A14" s="1" t="s">
        <v>794</v>
      </c>
      <c r="B14" s="1" t="s">
        <v>796</v>
      </c>
      <c r="C14" s="2" t="s">
        <v>90</v>
      </c>
      <c r="D14" s="4">
        <v>16</v>
      </c>
      <c r="E14" s="15">
        <f>D14*5</f>
        <v>80</v>
      </c>
      <c r="F14" s="2" t="s">
        <v>781</v>
      </c>
      <c r="G14" s="1" t="s">
        <v>176</v>
      </c>
      <c r="H14" s="1"/>
      <c r="I14" s="1" t="s">
        <v>249</v>
      </c>
      <c r="J14" s="41"/>
    </row>
    <row r="15" spans="1:12" ht="16.5" thickTop="1" thickBot="1" x14ac:dyDescent="0.3">
      <c r="A15" s="1" t="s">
        <v>794</v>
      </c>
      <c r="B15" s="1" t="s">
        <v>797</v>
      </c>
      <c r="C15" s="2" t="s">
        <v>77</v>
      </c>
      <c r="D15" s="4">
        <v>51</v>
      </c>
      <c r="E15" s="15">
        <f>D15*15</f>
        <v>765</v>
      </c>
      <c r="F15" s="2" t="s">
        <v>781</v>
      </c>
      <c r="G15" s="1" t="s">
        <v>176</v>
      </c>
      <c r="H15" s="1"/>
      <c r="I15" s="1" t="s">
        <v>249</v>
      </c>
      <c r="J15" s="41"/>
    </row>
    <row r="16" spans="1:12" ht="16.5" thickTop="1" thickBot="1" x14ac:dyDescent="0.3">
      <c r="A16" s="1" t="s">
        <v>798</v>
      </c>
      <c r="B16" s="1" t="s">
        <v>799</v>
      </c>
      <c r="C16" s="2" t="s">
        <v>90</v>
      </c>
      <c r="D16" s="4">
        <v>66</v>
      </c>
      <c r="E16" s="15">
        <f>D16*5</f>
        <v>330</v>
      </c>
      <c r="F16" s="2" t="s">
        <v>781</v>
      </c>
      <c r="G16" s="1" t="s">
        <v>176</v>
      </c>
      <c r="H16" s="1"/>
      <c r="I16" s="1" t="s">
        <v>249</v>
      </c>
      <c r="J16" s="41"/>
    </row>
    <row r="17" spans="1:10" ht="16.5" thickTop="1" thickBot="1" x14ac:dyDescent="0.3">
      <c r="A17" s="1" t="s">
        <v>798</v>
      </c>
      <c r="B17" s="1" t="s">
        <v>800</v>
      </c>
      <c r="C17" s="2" t="s">
        <v>77</v>
      </c>
      <c r="D17" s="4">
        <v>71</v>
      </c>
      <c r="E17" s="15">
        <f>D17*15</f>
        <v>1065</v>
      </c>
      <c r="F17" s="2" t="s">
        <v>781</v>
      </c>
      <c r="G17" s="1" t="s">
        <v>176</v>
      </c>
      <c r="H17" s="1"/>
      <c r="I17" s="1" t="s">
        <v>249</v>
      </c>
      <c r="J17" s="41"/>
    </row>
    <row r="18" spans="1:10" ht="16.5" thickTop="1" thickBot="1" x14ac:dyDescent="0.3">
      <c r="A18" s="1" t="s">
        <v>491</v>
      </c>
      <c r="B18" s="1" t="s">
        <v>492</v>
      </c>
      <c r="C18" s="2" t="s">
        <v>90</v>
      </c>
      <c r="D18" s="4">
        <v>11</v>
      </c>
      <c r="E18" s="15">
        <f>D18*5</f>
        <v>55</v>
      </c>
      <c r="F18" s="2" t="s">
        <v>493</v>
      </c>
      <c r="G18" s="1" t="s">
        <v>176</v>
      </c>
      <c r="H18" s="1" t="s">
        <v>196</v>
      </c>
      <c r="I18" s="1" t="s">
        <v>249</v>
      </c>
      <c r="J18" s="41">
        <f>SUMPRODUCT(E18:E21)*1.15</f>
        <v>896.99999999999989</v>
      </c>
    </row>
    <row r="19" spans="1:10" ht="16.5" thickTop="1" thickBot="1" x14ac:dyDescent="0.3">
      <c r="A19" s="1" t="s">
        <v>491</v>
      </c>
      <c r="B19" s="1" t="s">
        <v>494</v>
      </c>
      <c r="C19" s="2" t="s">
        <v>77</v>
      </c>
      <c r="D19" s="4">
        <v>41</v>
      </c>
      <c r="E19" s="15">
        <f>D19*15</f>
        <v>615</v>
      </c>
      <c r="F19" s="2" t="s">
        <v>493</v>
      </c>
      <c r="G19" s="1" t="s">
        <v>176</v>
      </c>
      <c r="H19" s="1" t="s">
        <v>260</v>
      </c>
      <c r="I19" s="1" t="s">
        <v>249</v>
      </c>
      <c r="J19" s="41"/>
    </row>
    <row r="20" spans="1:10" ht="16.5" thickTop="1" thickBot="1" x14ac:dyDescent="0.3">
      <c r="A20" s="1" t="s">
        <v>495</v>
      </c>
      <c r="B20" s="1" t="s">
        <v>496</v>
      </c>
      <c r="C20" s="2" t="s">
        <v>90</v>
      </c>
      <c r="D20" s="4">
        <v>1</v>
      </c>
      <c r="E20" s="15">
        <f>D20*5</f>
        <v>5</v>
      </c>
      <c r="F20" s="2" t="s">
        <v>493</v>
      </c>
      <c r="G20" s="1" t="s">
        <v>176</v>
      </c>
      <c r="H20" s="1" t="s">
        <v>196</v>
      </c>
      <c r="I20" s="1" t="s">
        <v>249</v>
      </c>
      <c r="J20" s="41"/>
    </row>
    <row r="21" spans="1:10" ht="16.5" thickTop="1" thickBot="1" x14ac:dyDescent="0.3">
      <c r="A21" s="1" t="s">
        <v>495</v>
      </c>
      <c r="B21" s="1" t="s">
        <v>497</v>
      </c>
      <c r="C21" s="2" t="s">
        <v>77</v>
      </c>
      <c r="D21" s="4">
        <v>7</v>
      </c>
      <c r="E21" s="15">
        <f>D21*15</f>
        <v>105</v>
      </c>
      <c r="F21" s="2" t="s">
        <v>493</v>
      </c>
      <c r="G21" s="1" t="s">
        <v>176</v>
      </c>
      <c r="H21" s="1" t="s">
        <v>200</v>
      </c>
      <c r="I21" s="1" t="s">
        <v>249</v>
      </c>
      <c r="J21" s="41"/>
    </row>
    <row r="22" spans="1:10" ht="16.5" thickTop="1" thickBot="1" x14ac:dyDescent="0.3">
      <c r="A22" s="1" t="s">
        <v>498</v>
      </c>
      <c r="B22" s="1" t="s">
        <v>499</v>
      </c>
      <c r="C22" s="2" t="s">
        <v>90</v>
      </c>
      <c r="D22" s="4">
        <v>12</v>
      </c>
      <c r="E22" s="15">
        <f>D22*5</f>
        <v>60</v>
      </c>
      <c r="F22" s="2" t="s">
        <v>500</v>
      </c>
      <c r="G22" s="1" t="s">
        <v>176</v>
      </c>
      <c r="H22" s="1" t="s">
        <v>196</v>
      </c>
      <c r="I22" s="1" t="s">
        <v>249</v>
      </c>
      <c r="J22" s="41">
        <f>SUMPRODUCT(E22:E23)*1.15</f>
        <v>758.99999999999989</v>
      </c>
    </row>
    <row r="23" spans="1:10" ht="16.5" thickTop="1" thickBot="1" x14ac:dyDescent="0.3">
      <c r="A23" s="1" t="s">
        <v>498</v>
      </c>
      <c r="B23" s="1" t="s">
        <v>501</v>
      </c>
      <c r="C23" s="2" t="s">
        <v>77</v>
      </c>
      <c r="D23" s="4">
        <v>40</v>
      </c>
      <c r="E23" s="15">
        <f>D23*15</f>
        <v>600</v>
      </c>
      <c r="F23" s="2" t="s">
        <v>500</v>
      </c>
      <c r="G23" s="1" t="s">
        <v>176</v>
      </c>
      <c r="H23" s="1" t="s">
        <v>343</v>
      </c>
      <c r="I23" s="1" t="s">
        <v>249</v>
      </c>
      <c r="J23" s="41"/>
    </row>
    <row r="24" spans="1:10" ht="16.5" thickTop="1" thickBot="1" x14ac:dyDescent="0.3">
      <c r="A24" s="1" t="s">
        <v>502</v>
      </c>
      <c r="B24" s="1" t="s">
        <v>503</v>
      </c>
      <c r="C24" s="2" t="s">
        <v>90</v>
      </c>
      <c r="D24" s="4">
        <v>14</v>
      </c>
      <c r="E24" s="15">
        <f>D24*5</f>
        <v>70</v>
      </c>
      <c r="F24" s="2" t="s">
        <v>504</v>
      </c>
      <c r="G24" s="1" t="s">
        <v>176</v>
      </c>
      <c r="H24" s="1" t="s">
        <v>196</v>
      </c>
      <c r="I24" s="1" t="s">
        <v>249</v>
      </c>
      <c r="J24" s="41">
        <f>SUMPRODUCT(E24:E30)*1.15</f>
        <v>1334</v>
      </c>
    </row>
    <row r="25" spans="1:10" ht="16.5" thickTop="1" thickBot="1" x14ac:dyDescent="0.3">
      <c r="A25" s="1" t="s">
        <v>502</v>
      </c>
      <c r="B25" s="1" t="s">
        <v>505</v>
      </c>
      <c r="C25" s="2" t="s">
        <v>77</v>
      </c>
      <c r="D25" s="4">
        <v>4</v>
      </c>
      <c r="E25" s="15">
        <f t="shared" ref="E25:E27" si="1">D25*15</f>
        <v>60</v>
      </c>
      <c r="F25" s="2" t="s">
        <v>504</v>
      </c>
      <c r="G25" s="1" t="s">
        <v>176</v>
      </c>
      <c r="H25" s="1" t="s">
        <v>506</v>
      </c>
      <c r="I25" s="1" t="s">
        <v>249</v>
      </c>
      <c r="J25" s="41"/>
    </row>
    <row r="26" spans="1:10" ht="16.5" thickTop="1" thickBot="1" x14ac:dyDescent="0.3">
      <c r="A26" s="1" t="s">
        <v>502</v>
      </c>
      <c r="B26" s="1" t="s">
        <v>507</v>
      </c>
      <c r="C26" s="2" t="s">
        <v>77</v>
      </c>
      <c r="D26" s="4">
        <v>6</v>
      </c>
      <c r="E26" s="15">
        <f t="shared" si="1"/>
        <v>90</v>
      </c>
      <c r="F26" s="2" t="s">
        <v>504</v>
      </c>
      <c r="G26" s="1" t="s">
        <v>176</v>
      </c>
      <c r="H26" s="1" t="s">
        <v>508</v>
      </c>
      <c r="I26" s="1" t="s">
        <v>249</v>
      </c>
      <c r="J26" s="41"/>
    </row>
    <row r="27" spans="1:10" ht="16.5" thickTop="1" thickBot="1" x14ac:dyDescent="0.3">
      <c r="A27" s="1" t="s">
        <v>502</v>
      </c>
      <c r="B27" s="1" t="s">
        <v>509</v>
      </c>
      <c r="C27" s="2" t="s">
        <v>77</v>
      </c>
      <c r="D27" s="4">
        <v>56</v>
      </c>
      <c r="E27" s="15">
        <f t="shared" si="1"/>
        <v>840</v>
      </c>
      <c r="F27" s="2" t="s">
        <v>504</v>
      </c>
      <c r="G27" s="1" t="s">
        <v>176</v>
      </c>
      <c r="H27" s="1" t="s">
        <v>200</v>
      </c>
      <c r="I27" s="1" t="s">
        <v>249</v>
      </c>
      <c r="J27" s="41"/>
    </row>
    <row r="28" spans="1:10" ht="16.5" thickTop="1" thickBot="1" x14ac:dyDescent="0.3">
      <c r="A28" s="1" t="s">
        <v>510</v>
      </c>
      <c r="B28" s="1" t="s">
        <v>511</v>
      </c>
      <c r="C28" s="2" t="s">
        <v>90</v>
      </c>
      <c r="D28" s="4">
        <v>2</v>
      </c>
      <c r="E28" s="15">
        <f>D28*5</f>
        <v>10</v>
      </c>
      <c r="F28" s="2" t="s">
        <v>504</v>
      </c>
      <c r="G28" s="1" t="s">
        <v>176</v>
      </c>
      <c r="H28" s="1" t="s">
        <v>196</v>
      </c>
      <c r="I28" s="1" t="s">
        <v>249</v>
      </c>
      <c r="J28" s="41"/>
    </row>
    <row r="29" spans="1:10" ht="16.5" thickTop="1" thickBot="1" x14ac:dyDescent="0.3">
      <c r="A29" s="1" t="s">
        <v>510</v>
      </c>
      <c r="B29" s="1" t="s">
        <v>512</v>
      </c>
      <c r="C29" s="2" t="s">
        <v>77</v>
      </c>
      <c r="D29" s="4">
        <v>3</v>
      </c>
      <c r="E29" s="15">
        <f t="shared" ref="E29:E30" si="2">D29*15</f>
        <v>45</v>
      </c>
      <c r="F29" s="2" t="s">
        <v>504</v>
      </c>
      <c r="G29" s="1" t="s">
        <v>176</v>
      </c>
      <c r="H29" s="1" t="s">
        <v>197</v>
      </c>
      <c r="I29" s="1" t="s">
        <v>249</v>
      </c>
      <c r="J29" s="41"/>
    </row>
    <row r="30" spans="1:10" ht="16.5" thickTop="1" thickBot="1" x14ac:dyDescent="0.3">
      <c r="A30" s="1" t="s">
        <v>510</v>
      </c>
      <c r="B30" s="1" t="s">
        <v>513</v>
      </c>
      <c r="C30" s="2" t="s">
        <v>77</v>
      </c>
      <c r="D30" s="4">
        <v>3</v>
      </c>
      <c r="E30" s="15">
        <f t="shared" si="2"/>
        <v>45</v>
      </c>
      <c r="F30" s="2" t="s">
        <v>504</v>
      </c>
      <c r="G30" s="1" t="s">
        <v>176</v>
      </c>
      <c r="H30" s="1" t="s">
        <v>514</v>
      </c>
      <c r="I30" s="1" t="s">
        <v>249</v>
      </c>
      <c r="J30" s="41"/>
    </row>
    <row r="31" spans="1:10" ht="16.5" thickTop="1" thickBot="1" x14ac:dyDescent="0.3">
      <c r="A31" s="1" t="s">
        <v>515</v>
      </c>
      <c r="B31" s="1" t="s">
        <v>516</v>
      </c>
      <c r="C31" s="2" t="s">
        <v>90</v>
      </c>
      <c r="D31" s="4">
        <v>11</v>
      </c>
      <c r="E31" s="15">
        <f>D31*5</f>
        <v>55</v>
      </c>
      <c r="F31" s="2" t="s">
        <v>517</v>
      </c>
      <c r="G31" s="1" t="s">
        <v>176</v>
      </c>
      <c r="H31" s="1" t="s">
        <v>196</v>
      </c>
      <c r="I31" s="1" t="s">
        <v>249</v>
      </c>
      <c r="J31" s="41">
        <f>SUMPRODUCT(E31:E32)*1.15</f>
        <v>1357</v>
      </c>
    </row>
    <row r="32" spans="1:10" ht="16.5" thickTop="1" thickBot="1" x14ac:dyDescent="0.3">
      <c r="A32" s="1" t="s">
        <v>515</v>
      </c>
      <c r="B32" s="1" t="s">
        <v>518</v>
      </c>
      <c r="C32" s="2" t="s">
        <v>77</v>
      </c>
      <c r="D32" s="4">
        <v>75</v>
      </c>
      <c r="E32" s="15">
        <f>D32*15</f>
        <v>1125</v>
      </c>
      <c r="F32" s="2" t="s">
        <v>517</v>
      </c>
      <c r="G32" s="1" t="s">
        <v>176</v>
      </c>
      <c r="H32" s="1" t="s">
        <v>519</v>
      </c>
      <c r="I32" s="1" t="s">
        <v>249</v>
      </c>
      <c r="J32" s="41"/>
    </row>
    <row r="33" spans="1:10" ht="16.5" thickTop="1" thickBot="1" x14ac:dyDescent="0.3">
      <c r="A33" s="1" t="s">
        <v>491</v>
      </c>
      <c r="B33" s="1" t="s">
        <v>494</v>
      </c>
      <c r="C33" s="2" t="s">
        <v>77</v>
      </c>
      <c r="D33" s="4">
        <v>41</v>
      </c>
      <c r="E33" s="15">
        <f>D33*10</f>
        <v>410</v>
      </c>
      <c r="F33" s="2" t="s">
        <v>493</v>
      </c>
      <c r="G33" s="1" t="s">
        <v>176</v>
      </c>
      <c r="H33" s="1" t="s">
        <v>260</v>
      </c>
      <c r="I33" s="1" t="s">
        <v>289</v>
      </c>
      <c r="J33" s="41">
        <f>E33</f>
        <v>410</v>
      </c>
    </row>
    <row r="34" spans="1:10" ht="16.5" thickTop="1" thickBot="1" x14ac:dyDescent="0.3">
      <c r="A34" s="1" t="s">
        <v>520</v>
      </c>
      <c r="B34" s="1" t="s">
        <v>521</v>
      </c>
      <c r="C34" s="2" t="s">
        <v>77</v>
      </c>
      <c r="D34" s="4">
        <v>50</v>
      </c>
      <c r="E34" s="15">
        <f>D34*15</f>
        <v>750</v>
      </c>
      <c r="F34" s="2" t="s">
        <v>522</v>
      </c>
      <c r="G34" s="1" t="s">
        <v>176</v>
      </c>
      <c r="H34" s="1" t="s">
        <v>197</v>
      </c>
      <c r="I34" s="1" t="s">
        <v>289</v>
      </c>
      <c r="J34" s="41">
        <f t="shared" ref="J34:J37" si="3">E34</f>
        <v>750</v>
      </c>
    </row>
    <row r="35" spans="1:10" ht="16.5" thickTop="1" thickBot="1" x14ac:dyDescent="0.3">
      <c r="A35" s="1" t="s">
        <v>498</v>
      </c>
      <c r="B35" s="1" t="s">
        <v>501</v>
      </c>
      <c r="C35" s="2" t="s">
        <v>77</v>
      </c>
      <c r="D35" s="4">
        <v>40</v>
      </c>
      <c r="E35" s="15">
        <f t="shared" ref="E35" si="4">D35*10</f>
        <v>400</v>
      </c>
      <c r="F35" s="2" t="s">
        <v>500</v>
      </c>
      <c r="G35" s="1" t="s">
        <v>176</v>
      </c>
      <c r="H35" s="1" t="s">
        <v>343</v>
      </c>
      <c r="I35" s="1" t="s">
        <v>289</v>
      </c>
      <c r="J35" s="41">
        <f t="shared" si="3"/>
        <v>400</v>
      </c>
    </row>
    <row r="36" spans="1:10" ht="16.5" thickTop="1" thickBot="1" x14ac:dyDescent="0.3">
      <c r="A36" s="1" t="s">
        <v>502</v>
      </c>
      <c r="B36" s="1" t="s">
        <v>509</v>
      </c>
      <c r="C36" s="2" t="s">
        <v>77</v>
      </c>
      <c r="D36" s="4">
        <v>56</v>
      </c>
      <c r="E36" s="15">
        <f>D36*15</f>
        <v>840</v>
      </c>
      <c r="F36" s="2" t="s">
        <v>504</v>
      </c>
      <c r="G36" s="1" t="s">
        <v>176</v>
      </c>
      <c r="H36" s="1" t="s">
        <v>200</v>
      </c>
      <c r="I36" s="1" t="s">
        <v>289</v>
      </c>
      <c r="J36" s="41">
        <f t="shared" si="3"/>
        <v>840</v>
      </c>
    </row>
    <row r="37" spans="1:10" ht="16.5" thickTop="1" thickBot="1" x14ac:dyDescent="0.3">
      <c r="A37" s="1" t="s">
        <v>515</v>
      </c>
      <c r="B37" s="1" t="s">
        <v>518</v>
      </c>
      <c r="C37" s="2" t="s">
        <v>77</v>
      </c>
      <c r="D37" s="4">
        <v>75</v>
      </c>
      <c r="E37" s="15">
        <f>D37*15</f>
        <v>1125</v>
      </c>
      <c r="F37" s="2" t="s">
        <v>517</v>
      </c>
      <c r="G37" s="1" t="s">
        <v>176</v>
      </c>
      <c r="H37" s="1" t="s">
        <v>519</v>
      </c>
      <c r="I37" s="1" t="s">
        <v>289</v>
      </c>
      <c r="J37" s="41">
        <f t="shared" si="3"/>
        <v>1125</v>
      </c>
    </row>
    <row r="38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L27"/>
  <sheetViews>
    <sheetView workbookViewId="0">
      <selection activeCell="A13" sqref="A13:XFD13"/>
    </sheetView>
  </sheetViews>
  <sheetFormatPr defaultColWidth="37.42578125" defaultRowHeight="15" x14ac:dyDescent="0.25"/>
  <cols>
    <col min="1" max="1" width="29.140625" bestFit="1" customWidth="1"/>
    <col min="2" max="2" width="32.140625" bestFit="1" customWidth="1"/>
    <col min="3" max="3" width="13.5703125" bestFit="1" customWidth="1"/>
    <col min="4" max="4" width="13.85546875" bestFit="1" customWidth="1"/>
    <col min="5" max="5" width="27.85546875" bestFit="1" customWidth="1"/>
    <col min="6" max="6" width="12.5703125" bestFit="1" customWidth="1"/>
    <col min="7" max="7" width="8.5703125" bestFit="1" customWidth="1"/>
    <col min="8" max="8" width="15.140625" bestFit="1" customWidth="1"/>
    <col min="9" max="9" width="23.28515625" bestFit="1" customWidth="1"/>
    <col min="10" max="10" width="22" bestFit="1" customWidth="1"/>
    <col min="11" max="11" width="17.85546875" hidden="1" customWidth="1"/>
    <col min="12" max="12" width="13.140625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181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531</v>
      </c>
      <c r="B3" s="1" t="s">
        <v>532</v>
      </c>
      <c r="C3" s="2" t="s">
        <v>90</v>
      </c>
      <c r="D3" s="4">
        <v>0</v>
      </c>
      <c r="E3" s="15">
        <f>D3*5</f>
        <v>0</v>
      </c>
      <c r="F3" s="2" t="s">
        <v>531</v>
      </c>
      <c r="G3" s="1" t="s">
        <v>93</v>
      </c>
      <c r="H3" s="1" t="s">
        <v>115</v>
      </c>
      <c r="I3" s="1" t="s">
        <v>249</v>
      </c>
      <c r="J3" s="41">
        <f>SUMPRODUCT(E3:E12)*1.15</f>
        <v>3334.9999999999995</v>
      </c>
      <c r="K3" s="43">
        <f>J3+J13+J15+J17+J19</f>
        <v>6123.7499999999991</v>
      </c>
      <c r="L3" s="43">
        <f>J21+J22+J23+J24+J25+J26</f>
        <v>3515</v>
      </c>
    </row>
    <row r="4" spans="1:12" ht="16.5" thickTop="1" thickBot="1" x14ac:dyDescent="0.3">
      <c r="A4" s="1" t="s">
        <v>533</v>
      </c>
      <c r="B4" s="1" t="s">
        <v>534</v>
      </c>
      <c r="C4" s="2" t="s">
        <v>90</v>
      </c>
      <c r="D4" s="4">
        <v>11</v>
      </c>
      <c r="E4" s="15">
        <f t="shared" ref="E4:E7" si="0">D4*5</f>
        <v>55</v>
      </c>
      <c r="F4" s="2" t="s">
        <v>531</v>
      </c>
      <c r="G4" s="1" t="s">
        <v>176</v>
      </c>
      <c r="H4" s="1" t="s">
        <v>115</v>
      </c>
      <c r="I4" s="1" t="s">
        <v>249</v>
      </c>
      <c r="J4" s="41"/>
    </row>
    <row r="5" spans="1:12" ht="16.5" thickTop="1" thickBot="1" x14ac:dyDescent="0.3">
      <c r="A5" s="1" t="s">
        <v>533</v>
      </c>
      <c r="B5" s="1" t="s">
        <v>535</v>
      </c>
      <c r="C5" s="2" t="s">
        <v>90</v>
      </c>
      <c r="D5" s="4">
        <v>8</v>
      </c>
      <c r="E5" s="15">
        <f t="shared" si="0"/>
        <v>40</v>
      </c>
      <c r="F5" s="2" t="s">
        <v>531</v>
      </c>
      <c r="G5" s="1" t="s">
        <v>69</v>
      </c>
      <c r="H5" s="1" t="s">
        <v>115</v>
      </c>
      <c r="I5" s="1" t="s">
        <v>249</v>
      </c>
      <c r="J5" s="41"/>
    </row>
    <row r="6" spans="1:12" ht="16.5" thickTop="1" thickBot="1" x14ac:dyDescent="0.3">
      <c r="A6" s="1" t="s">
        <v>533</v>
      </c>
      <c r="B6" s="1" t="s">
        <v>536</v>
      </c>
      <c r="C6" s="2" t="s">
        <v>90</v>
      </c>
      <c r="D6" s="4">
        <v>6</v>
      </c>
      <c r="E6" s="15">
        <f t="shared" si="0"/>
        <v>30</v>
      </c>
      <c r="F6" s="2" t="s">
        <v>531</v>
      </c>
      <c r="G6" s="1" t="s">
        <v>295</v>
      </c>
      <c r="H6" s="1" t="s">
        <v>115</v>
      </c>
      <c r="I6" s="1" t="s">
        <v>249</v>
      </c>
      <c r="J6" s="41"/>
    </row>
    <row r="7" spans="1:12" ht="16.5" thickTop="1" thickBot="1" x14ac:dyDescent="0.3">
      <c r="A7" s="1" t="s">
        <v>537</v>
      </c>
      <c r="B7" s="1" t="s">
        <v>538</v>
      </c>
      <c r="C7" s="2" t="s">
        <v>90</v>
      </c>
      <c r="D7" s="4">
        <v>10</v>
      </c>
      <c r="E7" s="15">
        <f t="shared" si="0"/>
        <v>50</v>
      </c>
      <c r="F7" s="2" t="s">
        <v>531</v>
      </c>
      <c r="G7" s="1" t="s">
        <v>176</v>
      </c>
      <c r="H7" s="1" t="s">
        <v>196</v>
      </c>
      <c r="I7" s="1" t="s">
        <v>249</v>
      </c>
      <c r="J7" s="41"/>
    </row>
    <row r="8" spans="1:12" ht="16.5" thickTop="1" thickBot="1" x14ac:dyDescent="0.3">
      <c r="A8" s="1" t="s">
        <v>537</v>
      </c>
      <c r="B8" s="1" t="s">
        <v>539</v>
      </c>
      <c r="C8" s="2" t="s">
        <v>77</v>
      </c>
      <c r="D8" s="4">
        <v>28</v>
      </c>
      <c r="E8" s="15">
        <f>D8*15</f>
        <v>420</v>
      </c>
      <c r="F8" s="2" t="s">
        <v>531</v>
      </c>
      <c r="G8" s="1" t="s">
        <v>176</v>
      </c>
      <c r="H8" s="1" t="s">
        <v>197</v>
      </c>
      <c r="I8" s="1" t="s">
        <v>249</v>
      </c>
      <c r="J8" s="41"/>
    </row>
    <row r="9" spans="1:12" ht="16.5" thickTop="1" thickBot="1" x14ac:dyDescent="0.3">
      <c r="A9" s="1" t="s">
        <v>540</v>
      </c>
      <c r="B9" s="1" t="s">
        <v>541</v>
      </c>
      <c r="C9" s="2" t="s">
        <v>90</v>
      </c>
      <c r="D9" s="4">
        <v>20</v>
      </c>
      <c r="E9" s="15">
        <f>D9*5</f>
        <v>100</v>
      </c>
      <c r="F9" s="2" t="s">
        <v>531</v>
      </c>
      <c r="G9" s="1" t="s">
        <v>176</v>
      </c>
      <c r="H9" s="1" t="s">
        <v>196</v>
      </c>
      <c r="I9" s="1" t="s">
        <v>249</v>
      </c>
      <c r="J9" s="41"/>
    </row>
    <row r="10" spans="1:12" ht="16.5" thickTop="1" thickBot="1" x14ac:dyDescent="0.3">
      <c r="A10" s="1" t="s">
        <v>540</v>
      </c>
      <c r="B10" s="1" t="s">
        <v>542</v>
      </c>
      <c r="C10" s="2" t="s">
        <v>77</v>
      </c>
      <c r="D10" s="4">
        <v>53</v>
      </c>
      <c r="E10" s="15">
        <f>D10*15</f>
        <v>795</v>
      </c>
      <c r="F10" s="2" t="s">
        <v>531</v>
      </c>
      <c r="G10" s="1" t="s">
        <v>176</v>
      </c>
      <c r="H10" s="1" t="s">
        <v>197</v>
      </c>
      <c r="I10" s="1" t="s">
        <v>249</v>
      </c>
      <c r="J10" s="41"/>
    </row>
    <row r="11" spans="1:12" ht="16.5" thickTop="1" thickBot="1" x14ac:dyDescent="0.3">
      <c r="A11" s="1" t="s">
        <v>543</v>
      </c>
      <c r="B11" s="1" t="s">
        <v>544</v>
      </c>
      <c r="C11" s="2" t="s">
        <v>90</v>
      </c>
      <c r="D11" s="4">
        <v>69</v>
      </c>
      <c r="E11" s="15">
        <f>D11*5</f>
        <v>345</v>
      </c>
      <c r="F11" s="2" t="s">
        <v>531</v>
      </c>
      <c r="G11" s="1" t="s">
        <v>176</v>
      </c>
      <c r="H11" s="1" t="s">
        <v>196</v>
      </c>
      <c r="I11" s="1" t="s">
        <v>249</v>
      </c>
      <c r="J11" s="41"/>
    </row>
    <row r="12" spans="1:12" ht="16.5" thickTop="1" thickBot="1" x14ac:dyDescent="0.3">
      <c r="A12" s="1" t="s">
        <v>543</v>
      </c>
      <c r="B12" s="1" t="s">
        <v>545</v>
      </c>
      <c r="C12" s="2" t="s">
        <v>77</v>
      </c>
      <c r="D12" s="4">
        <v>71</v>
      </c>
      <c r="E12" s="15">
        <f>D12*15</f>
        <v>1065</v>
      </c>
      <c r="F12" s="2" t="s">
        <v>531</v>
      </c>
      <c r="G12" s="1" t="s">
        <v>176</v>
      </c>
      <c r="H12" s="1" t="s">
        <v>197</v>
      </c>
      <c r="I12" s="1" t="s">
        <v>249</v>
      </c>
      <c r="J12" s="41"/>
    </row>
    <row r="13" spans="1:12" ht="16.5" thickTop="1" thickBot="1" x14ac:dyDescent="0.3">
      <c r="A13" s="1" t="s">
        <v>523</v>
      </c>
      <c r="B13" s="1" t="s">
        <v>524</v>
      </c>
      <c r="C13" s="2" t="s">
        <v>90</v>
      </c>
      <c r="D13" s="4">
        <v>9</v>
      </c>
      <c r="E13" s="15">
        <f>D13*5</f>
        <v>45</v>
      </c>
      <c r="F13" s="2" t="s">
        <v>525</v>
      </c>
      <c r="G13" s="1" t="s">
        <v>176</v>
      </c>
      <c r="H13" s="1" t="s">
        <v>196</v>
      </c>
      <c r="I13" s="1" t="s">
        <v>249</v>
      </c>
      <c r="J13" s="41">
        <f>SUMPRODUCT(E13:E14)*1.15</f>
        <v>552</v>
      </c>
    </row>
    <row r="14" spans="1:12" ht="16.5" thickTop="1" thickBot="1" x14ac:dyDescent="0.3">
      <c r="A14" s="1" t="s">
        <v>523</v>
      </c>
      <c r="B14" s="1" t="s">
        <v>526</v>
      </c>
      <c r="C14" s="2" t="s">
        <v>77</v>
      </c>
      <c r="D14" s="4">
        <v>29</v>
      </c>
      <c r="E14" s="15">
        <f>D14*15</f>
        <v>435</v>
      </c>
      <c r="F14" s="2" t="s">
        <v>525</v>
      </c>
      <c r="G14" s="1" t="s">
        <v>176</v>
      </c>
      <c r="H14" s="1" t="s">
        <v>197</v>
      </c>
      <c r="I14" s="1" t="s">
        <v>249</v>
      </c>
      <c r="J14" s="41"/>
    </row>
    <row r="15" spans="1:12" ht="16.5" thickTop="1" thickBot="1" x14ac:dyDescent="0.3">
      <c r="A15" s="1" t="s">
        <v>527</v>
      </c>
      <c r="B15" s="1" t="s">
        <v>528</v>
      </c>
      <c r="C15" s="2" t="s">
        <v>90</v>
      </c>
      <c r="D15" s="4">
        <v>7</v>
      </c>
      <c r="E15" s="15">
        <f>D15*5</f>
        <v>35</v>
      </c>
      <c r="F15" s="2" t="s">
        <v>529</v>
      </c>
      <c r="G15" s="1" t="s">
        <v>176</v>
      </c>
      <c r="H15" s="1" t="s">
        <v>196</v>
      </c>
      <c r="I15" s="1" t="s">
        <v>249</v>
      </c>
      <c r="J15" s="41">
        <f>SUMPRODUCT(E15:E16)*1.15</f>
        <v>436.99999999999994</v>
      </c>
    </row>
    <row r="16" spans="1:12" ht="16.5" thickTop="1" thickBot="1" x14ac:dyDescent="0.3">
      <c r="A16" s="1" t="s">
        <v>527</v>
      </c>
      <c r="B16" s="1" t="s">
        <v>530</v>
      </c>
      <c r="C16" s="2" t="s">
        <v>77</v>
      </c>
      <c r="D16" s="4">
        <v>23</v>
      </c>
      <c r="E16" s="15">
        <f>D16*15</f>
        <v>345</v>
      </c>
      <c r="F16" s="2" t="s">
        <v>529</v>
      </c>
      <c r="G16" s="1" t="s">
        <v>176</v>
      </c>
      <c r="H16" s="1" t="s">
        <v>197</v>
      </c>
      <c r="I16" s="1" t="s">
        <v>249</v>
      </c>
      <c r="J16" s="41"/>
    </row>
    <row r="17" spans="1:10" ht="16.5" thickTop="1" thickBot="1" x14ac:dyDescent="0.3">
      <c r="A17" s="1" t="s">
        <v>546</v>
      </c>
      <c r="B17" s="1" t="s">
        <v>547</v>
      </c>
      <c r="C17" s="2" t="s">
        <v>90</v>
      </c>
      <c r="D17" s="4">
        <v>15</v>
      </c>
      <c r="E17" s="15">
        <f>D17*5</f>
        <v>75</v>
      </c>
      <c r="F17" s="2" t="s">
        <v>548</v>
      </c>
      <c r="G17" s="1" t="s">
        <v>176</v>
      </c>
      <c r="H17" s="1" t="s">
        <v>196</v>
      </c>
      <c r="I17" s="1" t="s">
        <v>249</v>
      </c>
      <c r="J17" s="41">
        <f>SUMPRODUCT(E17:E18)*1.15</f>
        <v>1259.25</v>
      </c>
    </row>
    <row r="18" spans="1:10" ht="16.5" thickTop="1" thickBot="1" x14ac:dyDescent="0.3">
      <c r="A18" s="1" t="s">
        <v>546</v>
      </c>
      <c r="B18" s="1" t="s">
        <v>549</v>
      </c>
      <c r="C18" s="2" t="s">
        <v>77</v>
      </c>
      <c r="D18" s="4">
        <v>68</v>
      </c>
      <c r="E18" s="15">
        <f>D18*15</f>
        <v>1020</v>
      </c>
      <c r="F18" s="2" t="s">
        <v>548</v>
      </c>
      <c r="G18" s="1" t="s">
        <v>176</v>
      </c>
      <c r="H18" s="1" t="s">
        <v>197</v>
      </c>
      <c r="I18" s="1" t="s">
        <v>249</v>
      </c>
      <c r="J18" s="41"/>
    </row>
    <row r="19" spans="1:10" ht="16.5" thickTop="1" thickBot="1" x14ac:dyDescent="0.3">
      <c r="A19" s="1" t="s">
        <v>550</v>
      </c>
      <c r="B19" s="1" t="s">
        <v>551</v>
      </c>
      <c r="C19" s="2" t="s">
        <v>90</v>
      </c>
      <c r="D19" s="4">
        <v>7</v>
      </c>
      <c r="E19" s="15">
        <f>D19*5</f>
        <v>35</v>
      </c>
      <c r="F19" s="2" t="s">
        <v>552</v>
      </c>
      <c r="G19" s="1" t="s">
        <v>176</v>
      </c>
      <c r="H19" s="1" t="s">
        <v>196</v>
      </c>
      <c r="I19" s="1" t="s">
        <v>249</v>
      </c>
      <c r="J19" s="41">
        <f>SUMPRODUCT(E19:E20)*1.15</f>
        <v>540.5</v>
      </c>
    </row>
    <row r="20" spans="1:10" ht="16.5" thickTop="1" thickBot="1" x14ac:dyDescent="0.3">
      <c r="A20" s="1" t="s">
        <v>550</v>
      </c>
      <c r="B20" s="1" t="s">
        <v>553</v>
      </c>
      <c r="C20" s="2" t="s">
        <v>77</v>
      </c>
      <c r="D20" s="4">
        <v>29</v>
      </c>
      <c r="E20" s="15">
        <f>D20*15</f>
        <v>435</v>
      </c>
      <c r="F20" s="2" t="s">
        <v>552</v>
      </c>
      <c r="G20" s="1" t="s">
        <v>176</v>
      </c>
      <c r="H20" s="1" t="s">
        <v>554</v>
      </c>
      <c r="I20" s="1" t="s">
        <v>249</v>
      </c>
      <c r="J20" s="41"/>
    </row>
    <row r="21" spans="1:10" ht="16.5" thickTop="1" thickBot="1" x14ac:dyDescent="0.3">
      <c r="A21" s="1" t="s">
        <v>527</v>
      </c>
      <c r="B21" s="1" t="s">
        <v>530</v>
      </c>
      <c r="C21" s="2" t="s">
        <v>77</v>
      </c>
      <c r="D21" s="4">
        <v>23</v>
      </c>
      <c r="E21" s="15">
        <f t="shared" ref="E21:E22" si="1">D21*10</f>
        <v>230</v>
      </c>
      <c r="F21" s="2" t="s">
        <v>529</v>
      </c>
      <c r="G21" s="1" t="s">
        <v>176</v>
      </c>
      <c r="H21" s="1" t="s">
        <v>197</v>
      </c>
      <c r="I21" s="1" t="s">
        <v>289</v>
      </c>
      <c r="J21" s="41">
        <f>E21</f>
        <v>230</v>
      </c>
    </row>
    <row r="22" spans="1:10" ht="16.5" thickTop="1" thickBot="1" x14ac:dyDescent="0.3">
      <c r="A22" s="1" t="s">
        <v>550</v>
      </c>
      <c r="B22" s="1" t="s">
        <v>553</v>
      </c>
      <c r="C22" s="2" t="s">
        <v>77</v>
      </c>
      <c r="D22" s="4">
        <v>29</v>
      </c>
      <c r="E22" s="15">
        <f t="shared" si="1"/>
        <v>290</v>
      </c>
      <c r="F22" s="2" t="s">
        <v>552</v>
      </c>
      <c r="G22" s="1" t="s">
        <v>176</v>
      </c>
      <c r="H22" s="1" t="s">
        <v>554</v>
      </c>
      <c r="I22" s="1" t="s">
        <v>289</v>
      </c>
      <c r="J22" s="41">
        <f t="shared" ref="J22:J26" si="2">E22</f>
        <v>290</v>
      </c>
    </row>
    <row r="23" spans="1:10" ht="16.5" thickTop="1" thickBot="1" x14ac:dyDescent="0.3">
      <c r="A23" s="1" t="s">
        <v>537</v>
      </c>
      <c r="B23" s="1" t="s">
        <v>539</v>
      </c>
      <c r="C23" s="2" t="s">
        <v>77</v>
      </c>
      <c r="D23" s="4">
        <v>28</v>
      </c>
      <c r="E23" s="15">
        <f>D23*10</f>
        <v>280</v>
      </c>
      <c r="F23" s="2" t="s">
        <v>531</v>
      </c>
      <c r="G23" s="1" t="s">
        <v>176</v>
      </c>
      <c r="H23" s="1" t="s">
        <v>197</v>
      </c>
      <c r="I23" s="1" t="s">
        <v>289</v>
      </c>
      <c r="J23" s="41">
        <f t="shared" si="2"/>
        <v>280</v>
      </c>
    </row>
    <row r="24" spans="1:10" ht="16.5" thickTop="1" thickBot="1" x14ac:dyDescent="0.3">
      <c r="A24" s="1" t="s">
        <v>540</v>
      </c>
      <c r="B24" s="1" t="s">
        <v>542</v>
      </c>
      <c r="C24" s="2" t="s">
        <v>77</v>
      </c>
      <c r="D24" s="4">
        <v>53</v>
      </c>
      <c r="E24" s="15">
        <f>D24*15</f>
        <v>795</v>
      </c>
      <c r="F24" s="2" t="s">
        <v>531</v>
      </c>
      <c r="G24" s="1" t="s">
        <v>176</v>
      </c>
      <c r="H24" s="1" t="s">
        <v>197</v>
      </c>
      <c r="I24" s="1" t="s">
        <v>289</v>
      </c>
      <c r="J24" s="41">
        <f t="shared" si="2"/>
        <v>795</v>
      </c>
    </row>
    <row r="25" spans="1:10" ht="16.5" thickTop="1" thickBot="1" x14ac:dyDescent="0.3">
      <c r="A25" s="1" t="s">
        <v>543</v>
      </c>
      <c r="B25" s="1" t="s">
        <v>545</v>
      </c>
      <c r="C25" s="2" t="s">
        <v>77</v>
      </c>
      <c r="D25" s="4">
        <v>71</v>
      </c>
      <c r="E25" s="15">
        <f t="shared" ref="E25:E26" si="3">D25*15</f>
        <v>1065</v>
      </c>
      <c r="F25" s="2" t="s">
        <v>531</v>
      </c>
      <c r="G25" s="1" t="s">
        <v>176</v>
      </c>
      <c r="H25" s="1" t="s">
        <v>197</v>
      </c>
      <c r="I25" s="1" t="s">
        <v>289</v>
      </c>
      <c r="J25" s="41">
        <f t="shared" si="2"/>
        <v>1065</v>
      </c>
    </row>
    <row r="26" spans="1:10" ht="16.5" thickTop="1" thickBot="1" x14ac:dyDescent="0.3">
      <c r="A26" s="1" t="s">
        <v>555</v>
      </c>
      <c r="B26" s="1" t="s">
        <v>556</v>
      </c>
      <c r="C26" s="2" t="s">
        <v>77</v>
      </c>
      <c r="D26" s="4">
        <v>57</v>
      </c>
      <c r="E26" s="15">
        <f t="shared" si="3"/>
        <v>855</v>
      </c>
      <c r="F26" s="2" t="s">
        <v>557</v>
      </c>
      <c r="G26" s="1" t="s">
        <v>176</v>
      </c>
      <c r="H26" s="1" t="s">
        <v>200</v>
      </c>
      <c r="I26" s="1" t="s">
        <v>289</v>
      </c>
      <c r="J26" s="41">
        <f t="shared" si="2"/>
        <v>855</v>
      </c>
    </row>
    <row r="27" spans="1:10" ht="15.75" thickTop="1" x14ac:dyDescent="0.25"/>
  </sheetData>
  <mergeCells count="1">
    <mergeCell ref="A2:J2"/>
  </mergeCells>
  <pageMargins left="0.7" right="0.7" top="0.75" bottom="0.75" header="0.3" footer="0.3"/>
  <ignoredErrors>
    <ignoredError sqref="B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L21"/>
  <sheetViews>
    <sheetView workbookViewId="0">
      <selection activeCell="K1" sqref="K1:L1048576"/>
    </sheetView>
  </sheetViews>
  <sheetFormatPr defaultColWidth="52.28515625" defaultRowHeight="15" x14ac:dyDescent="0.25"/>
  <cols>
    <col min="1" max="1" width="28.5703125" bestFit="1" customWidth="1"/>
    <col min="2" max="2" width="33.140625" bestFit="1" customWidth="1"/>
    <col min="3" max="3" width="13.5703125" bestFit="1" customWidth="1"/>
    <col min="4" max="4" width="8.28515625" bestFit="1" customWidth="1"/>
    <col min="5" max="5" width="27.85546875" bestFit="1" customWidth="1"/>
    <col min="6" max="6" width="12" customWidth="1"/>
    <col min="7" max="7" width="7" bestFit="1" customWidth="1"/>
    <col min="8" max="8" width="15" bestFit="1" customWidth="1"/>
    <col min="9" max="9" width="23.28515625" bestFit="1" customWidth="1"/>
    <col min="10" max="10" width="22" bestFit="1" customWidth="1"/>
    <col min="11" max="12" width="23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180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326</v>
      </c>
      <c r="B3" s="1" t="s">
        <v>327</v>
      </c>
      <c r="C3" s="2" t="s">
        <v>90</v>
      </c>
      <c r="D3" s="4">
        <v>8</v>
      </c>
      <c r="E3" s="15">
        <f>D3*5</f>
        <v>40</v>
      </c>
      <c r="F3" s="2" t="s">
        <v>328</v>
      </c>
      <c r="G3" s="1" t="s">
        <v>176</v>
      </c>
      <c r="H3" s="1" t="s">
        <v>196</v>
      </c>
      <c r="I3" s="1" t="s">
        <v>249</v>
      </c>
      <c r="J3" s="41">
        <f>SUMPRODUCT(E3:E4)*1.15</f>
        <v>718.75</v>
      </c>
      <c r="K3" s="43">
        <f>J3+J5+J7+J9+J11+J13</f>
        <v>4939.25</v>
      </c>
      <c r="L3" s="43">
        <f>J15+J16+J17+J18+J19+J20</f>
        <v>2820</v>
      </c>
    </row>
    <row r="4" spans="1:12" ht="16.5" thickTop="1" thickBot="1" x14ac:dyDescent="0.3">
      <c r="A4" s="1" t="s">
        <v>326</v>
      </c>
      <c r="B4" s="1" t="s">
        <v>329</v>
      </c>
      <c r="C4" s="2" t="s">
        <v>77</v>
      </c>
      <c r="D4" s="4">
        <v>39</v>
      </c>
      <c r="E4" s="15">
        <f>D4*15</f>
        <v>585</v>
      </c>
      <c r="F4" s="2" t="s">
        <v>328</v>
      </c>
      <c r="G4" s="1" t="s">
        <v>176</v>
      </c>
      <c r="H4" s="1" t="s">
        <v>197</v>
      </c>
      <c r="I4" s="1" t="s">
        <v>249</v>
      </c>
      <c r="J4" s="41"/>
    </row>
    <row r="5" spans="1:12" ht="16.5" thickTop="1" thickBot="1" x14ac:dyDescent="0.3">
      <c r="A5" s="1" t="s">
        <v>330</v>
      </c>
      <c r="B5" s="1" t="s">
        <v>331</v>
      </c>
      <c r="C5" s="2" t="s">
        <v>90</v>
      </c>
      <c r="D5" s="4">
        <v>7</v>
      </c>
      <c r="E5" s="15">
        <f>D5*5</f>
        <v>35</v>
      </c>
      <c r="F5" s="2" t="s">
        <v>332</v>
      </c>
      <c r="G5" s="1" t="s">
        <v>176</v>
      </c>
      <c r="H5" s="1" t="s">
        <v>196</v>
      </c>
      <c r="I5" s="1" t="s">
        <v>249</v>
      </c>
      <c r="J5" s="41">
        <f>SUMPRODUCT(E5:E6)*1.15</f>
        <v>592.25</v>
      </c>
    </row>
    <row r="6" spans="1:12" ht="16.5" thickTop="1" thickBot="1" x14ac:dyDescent="0.3">
      <c r="A6" s="1" t="s">
        <v>330</v>
      </c>
      <c r="B6" s="1" t="s">
        <v>333</v>
      </c>
      <c r="C6" s="2" t="s">
        <v>77</v>
      </c>
      <c r="D6" s="4">
        <v>32</v>
      </c>
      <c r="E6" s="15">
        <f>D6*15</f>
        <v>480</v>
      </c>
      <c r="F6" s="2" t="s">
        <v>332</v>
      </c>
      <c r="G6" s="1" t="s">
        <v>176</v>
      </c>
      <c r="H6" s="1" t="s">
        <v>197</v>
      </c>
      <c r="I6" s="1" t="s">
        <v>249</v>
      </c>
      <c r="J6" s="41"/>
    </row>
    <row r="7" spans="1:12" ht="16.5" thickTop="1" thickBot="1" x14ac:dyDescent="0.3">
      <c r="A7" s="1" t="s">
        <v>334</v>
      </c>
      <c r="B7" s="1" t="s">
        <v>335</v>
      </c>
      <c r="C7" s="2" t="s">
        <v>90</v>
      </c>
      <c r="D7" s="4">
        <v>9</v>
      </c>
      <c r="E7" s="15">
        <f>D7*5</f>
        <v>45</v>
      </c>
      <c r="F7" s="2" t="s">
        <v>336</v>
      </c>
      <c r="G7" s="1" t="s">
        <v>176</v>
      </c>
      <c r="H7" s="1" t="s">
        <v>196</v>
      </c>
      <c r="I7" s="1" t="s">
        <v>249</v>
      </c>
      <c r="J7" s="41">
        <f>SUMPRODUCT(E7:E8)*1.15</f>
        <v>1431.75</v>
      </c>
    </row>
    <row r="8" spans="1:12" ht="16.5" thickTop="1" thickBot="1" x14ac:dyDescent="0.3">
      <c r="A8" s="1" t="s">
        <v>334</v>
      </c>
      <c r="B8" s="1" t="s">
        <v>337</v>
      </c>
      <c r="C8" s="2" t="s">
        <v>77</v>
      </c>
      <c r="D8" s="4">
        <v>80</v>
      </c>
      <c r="E8" s="15">
        <f>D8*15</f>
        <v>1200</v>
      </c>
      <c r="F8" s="2" t="s">
        <v>336</v>
      </c>
      <c r="G8" s="1" t="s">
        <v>176</v>
      </c>
      <c r="H8" s="1" t="s">
        <v>338</v>
      </c>
      <c r="I8" s="1" t="s">
        <v>249</v>
      </c>
      <c r="J8" s="41"/>
    </row>
    <row r="9" spans="1:12" ht="16.5" thickTop="1" thickBot="1" x14ac:dyDescent="0.3">
      <c r="A9" s="1" t="s">
        <v>339</v>
      </c>
      <c r="B9" s="1" t="s">
        <v>340</v>
      </c>
      <c r="C9" s="2" t="s">
        <v>90</v>
      </c>
      <c r="D9" s="4">
        <v>7</v>
      </c>
      <c r="E9" s="15">
        <f>D9*5</f>
        <v>35</v>
      </c>
      <c r="F9" s="2" t="s">
        <v>341</v>
      </c>
      <c r="G9" s="1" t="s">
        <v>176</v>
      </c>
      <c r="H9" s="1" t="s">
        <v>196</v>
      </c>
      <c r="I9" s="1" t="s">
        <v>249</v>
      </c>
      <c r="J9" s="41">
        <f>SUMPRODUCT(E9:E10)*1.15</f>
        <v>609.5</v>
      </c>
    </row>
    <row r="10" spans="1:12" ht="16.5" thickTop="1" thickBot="1" x14ac:dyDescent="0.3">
      <c r="A10" s="1" t="s">
        <v>339</v>
      </c>
      <c r="B10" s="1" t="s">
        <v>342</v>
      </c>
      <c r="C10" s="2" t="s">
        <v>77</v>
      </c>
      <c r="D10" s="4">
        <v>33</v>
      </c>
      <c r="E10" s="15">
        <f>D10*15</f>
        <v>495</v>
      </c>
      <c r="F10" s="2" t="s">
        <v>341</v>
      </c>
      <c r="G10" s="1" t="s">
        <v>176</v>
      </c>
      <c r="H10" s="1" t="s">
        <v>343</v>
      </c>
      <c r="I10" s="1" t="s">
        <v>249</v>
      </c>
      <c r="J10" s="41"/>
    </row>
    <row r="11" spans="1:12" ht="16.5" thickTop="1" thickBot="1" x14ac:dyDescent="0.3">
      <c r="A11" s="1" t="s">
        <v>344</v>
      </c>
      <c r="B11" s="1" t="s">
        <v>345</v>
      </c>
      <c r="C11" s="2" t="s">
        <v>90</v>
      </c>
      <c r="D11" s="4">
        <v>9</v>
      </c>
      <c r="E11" s="15">
        <f>D11*5</f>
        <v>45</v>
      </c>
      <c r="F11" s="2" t="s">
        <v>346</v>
      </c>
      <c r="G11" s="1" t="s">
        <v>176</v>
      </c>
      <c r="H11" s="1" t="s">
        <v>196</v>
      </c>
      <c r="I11" s="1" t="s">
        <v>249</v>
      </c>
      <c r="J11" s="41">
        <f>SUMPRODUCT(E11:E12)*1.15</f>
        <v>1086.75</v>
      </c>
    </row>
    <row r="12" spans="1:12" ht="16.5" thickTop="1" thickBot="1" x14ac:dyDescent="0.3">
      <c r="A12" s="1" t="s">
        <v>344</v>
      </c>
      <c r="B12" s="1" t="s">
        <v>347</v>
      </c>
      <c r="C12" s="2" t="s">
        <v>77</v>
      </c>
      <c r="D12" s="4">
        <v>60</v>
      </c>
      <c r="E12" s="15">
        <f>D12*15</f>
        <v>900</v>
      </c>
      <c r="F12" s="2" t="s">
        <v>346</v>
      </c>
      <c r="G12" s="1" t="s">
        <v>176</v>
      </c>
      <c r="H12" s="1" t="s">
        <v>197</v>
      </c>
      <c r="I12" s="1" t="s">
        <v>249</v>
      </c>
      <c r="J12" s="41"/>
    </row>
    <row r="13" spans="1:12" ht="16.5" thickTop="1" thickBot="1" x14ac:dyDescent="0.3">
      <c r="A13" s="1" t="s">
        <v>348</v>
      </c>
      <c r="B13" s="1" t="s">
        <v>349</v>
      </c>
      <c r="C13" s="2" t="s">
        <v>90</v>
      </c>
      <c r="D13" s="4">
        <v>9</v>
      </c>
      <c r="E13" s="15">
        <f>D13*5</f>
        <v>45</v>
      </c>
      <c r="F13" s="2" t="s">
        <v>350</v>
      </c>
      <c r="G13" s="1" t="s">
        <v>176</v>
      </c>
      <c r="H13" s="1" t="s">
        <v>196</v>
      </c>
      <c r="I13" s="1" t="s">
        <v>249</v>
      </c>
      <c r="J13" s="41">
        <f>SUMPRODUCT(E13:E14)*1.15</f>
        <v>500.24999999999994</v>
      </c>
    </row>
    <row r="14" spans="1:12" ht="16.5" thickTop="1" thickBot="1" x14ac:dyDescent="0.3">
      <c r="A14" s="1" t="s">
        <v>348</v>
      </c>
      <c r="B14" s="1" t="s">
        <v>351</v>
      </c>
      <c r="C14" s="2" t="s">
        <v>77</v>
      </c>
      <c r="D14" s="4">
        <v>26</v>
      </c>
      <c r="E14" s="15">
        <f>D14*15</f>
        <v>390</v>
      </c>
      <c r="F14" s="2" t="s">
        <v>350</v>
      </c>
      <c r="G14" s="1" t="s">
        <v>176</v>
      </c>
      <c r="H14" s="1" t="s">
        <v>197</v>
      </c>
      <c r="I14" s="1" t="s">
        <v>249</v>
      </c>
      <c r="J14" s="41"/>
    </row>
    <row r="15" spans="1:12" ht="16.5" thickTop="1" thickBot="1" x14ac:dyDescent="0.3">
      <c r="A15" s="1" t="s">
        <v>352</v>
      </c>
      <c r="B15" s="1" t="s">
        <v>353</v>
      </c>
      <c r="C15" s="2" t="s">
        <v>77</v>
      </c>
      <c r="D15" s="4">
        <v>32</v>
      </c>
      <c r="E15" s="15">
        <f>D15*10</f>
        <v>320</v>
      </c>
      <c r="F15" s="2" t="s">
        <v>354</v>
      </c>
      <c r="G15" s="1" t="s">
        <v>176</v>
      </c>
      <c r="H15" s="1" t="s">
        <v>197</v>
      </c>
      <c r="I15" s="1" t="s">
        <v>289</v>
      </c>
      <c r="J15" s="41">
        <f>E15</f>
        <v>320</v>
      </c>
    </row>
    <row r="16" spans="1:12" ht="16.5" thickTop="1" thickBot="1" x14ac:dyDescent="0.3">
      <c r="A16" s="1" t="s">
        <v>334</v>
      </c>
      <c r="B16" s="1" t="s">
        <v>337</v>
      </c>
      <c r="C16" s="2" t="s">
        <v>77</v>
      </c>
      <c r="D16" s="4">
        <v>80</v>
      </c>
      <c r="E16" s="15">
        <f>D16*15</f>
        <v>1200</v>
      </c>
      <c r="F16" s="2" t="s">
        <v>336</v>
      </c>
      <c r="G16" s="1" t="s">
        <v>176</v>
      </c>
      <c r="H16" s="1" t="s">
        <v>338</v>
      </c>
      <c r="I16" s="1" t="s">
        <v>289</v>
      </c>
      <c r="J16" s="41">
        <f t="shared" ref="J16:J20" si="0">E16</f>
        <v>1200</v>
      </c>
    </row>
    <row r="17" spans="1:10" ht="16.5" thickTop="1" thickBot="1" x14ac:dyDescent="0.3">
      <c r="A17" s="1" t="s">
        <v>339</v>
      </c>
      <c r="B17" s="1" t="s">
        <v>342</v>
      </c>
      <c r="C17" s="2" t="s">
        <v>77</v>
      </c>
      <c r="D17" s="4">
        <v>33</v>
      </c>
      <c r="E17" s="15">
        <f t="shared" ref="E17:E20" si="1">D17*10</f>
        <v>330</v>
      </c>
      <c r="F17" s="2" t="s">
        <v>341</v>
      </c>
      <c r="G17" s="1" t="s">
        <v>176</v>
      </c>
      <c r="H17" s="1" t="s">
        <v>343</v>
      </c>
      <c r="I17" s="1" t="s">
        <v>289</v>
      </c>
      <c r="J17" s="41">
        <f t="shared" si="0"/>
        <v>330</v>
      </c>
    </row>
    <row r="18" spans="1:10" ht="16.5" thickTop="1" thickBot="1" x14ac:dyDescent="0.3">
      <c r="A18" s="1" t="s">
        <v>348</v>
      </c>
      <c r="B18" s="1" t="s">
        <v>351</v>
      </c>
      <c r="C18" s="2" t="s">
        <v>77</v>
      </c>
      <c r="D18" s="4">
        <v>26</v>
      </c>
      <c r="E18" s="15">
        <f t="shared" si="1"/>
        <v>260</v>
      </c>
      <c r="F18" s="2" t="s">
        <v>350</v>
      </c>
      <c r="G18" s="1" t="s">
        <v>176</v>
      </c>
      <c r="H18" s="1" t="s">
        <v>197</v>
      </c>
      <c r="I18" s="1" t="s">
        <v>289</v>
      </c>
      <c r="J18" s="41">
        <f t="shared" si="0"/>
        <v>260</v>
      </c>
    </row>
    <row r="19" spans="1:10" ht="16.5" thickTop="1" thickBot="1" x14ac:dyDescent="0.3">
      <c r="A19" s="1" t="s">
        <v>330</v>
      </c>
      <c r="B19" s="1" t="s">
        <v>333</v>
      </c>
      <c r="C19" s="2" t="s">
        <v>77</v>
      </c>
      <c r="D19" s="4">
        <v>32</v>
      </c>
      <c r="E19" s="15">
        <f t="shared" si="1"/>
        <v>320</v>
      </c>
      <c r="F19" s="2" t="s">
        <v>332</v>
      </c>
      <c r="G19" s="1" t="s">
        <v>176</v>
      </c>
      <c r="H19" s="1" t="s">
        <v>197</v>
      </c>
      <c r="I19" s="1" t="s">
        <v>289</v>
      </c>
      <c r="J19" s="41">
        <f t="shared" si="0"/>
        <v>320</v>
      </c>
    </row>
    <row r="20" spans="1:10" ht="16.5" thickTop="1" thickBot="1" x14ac:dyDescent="0.3">
      <c r="A20" s="1" t="s">
        <v>326</v>
      </c>
      <c r="B20" s="1" t="s">
        <v>329</v>
      </c>
      <c r="C20" s="2" t="s">
        <v>77</v>
      </c>
      <c r="D20" s="4">
        <v>39</v>
      </c>
      <c r="E20" s="15">
        <f t="shared" si="1"/>
        <v>390</v>
      </c>
      <c r="F20" s="2" t="s">
        <v>328</v>
      </c>
      <c r="G20" s="1" t="s">
        <v>176</v>
      </c>
      <c r="H20" s="1" t="s">
        <v>197</v>
      </c>
      <c r="I20" s="1" t="s">
        <v>289</v>
      </c>
      <c r="J20" s="41">
        <f t="shared" si="0"/>
        <v>390</v>
      </c>
    </row>
    <row r="21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L33"/>
  <sheetViews>
    <sheetView workbookViewId="0">
      <selection activeCell="A9" sqref="A9:XFD9"/>
    </sheetView>
  </sheetViews>
  <sheetFormatPr defaultColWidth="34.85546875" defaultRowHeight="15" x14ac:dyDescent="0.25"/>
  <cols>
    <col min="1" max="1" width="24.7109375" bestFit="1" customWidth="1"/>
    <col min="2" max="2" width="31.7109375" bestFit="1" customWidth="1"/>
    <col min="3" max="3" width="13.5703125" bestFit="1" customWidth="1"/>
    <col min="4" max="4" width="8.28515625" bestFit="1" customWidth="1"/>
    <col min="5" max="5" width="27.85546875" bestFit="1" customWidth="1"/>
    <col min="6" max="6" width="10" bestFit="1" customWidth="1"/>
    <col min="7" max="7" width="8.5703125" bestFit="1" customWidth="1"/>
    <col min="8" max="8" width="16.140625" bestFit="1" customWidth="1"/>
    <col min="9" max="9" width="23.28515625" bestFit="1" customWidth="1"/>
    <col min="10" max="10" width="22" bestFit="1" customWidth="1"/>
    <col min="11" max="12" width="24.140625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11" t="s">
        <v>245</v>
      </c>
    </row>
    <row r="2" spans="1:12" ht="19.5" customHeight="1" thickBot="1" x14ac:dyDescent="0.3">
      <c r="A2" s="46" t="s">
        <v>238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6.5" thickTop="1" thickBot="1" x14ac:dyDescent="0.3">
      <c r="A3" s="1" t="s">
        <v>379</v>
      </c>
      <c r="B3" s="1" t="s">
        <v>131</v>
      </c>
      <c r="C3" s="2" t="s">
        <v>90</v>
      </c>
      <c r="D3" s="4">
        <v>1</v>
      </c>
      <c r="E3" s="15">
        <f>D3*5</f>
        <v>5</v>
      </c>
      <c r="F3" s="2" t="s">
        <v>380</v>
      </c>
      <c r="G3" s="1" t="s">
        <v>381</v>
      </c>
      <c r="H3" s="1" t="s">
        <v>117</v>
      </c>
      <c r="I3" s="1" t="s">
        <v>249</v>
      </c>
      <c r="J3" s="41">
        <f>SUMPRODUCT(E3:E8)*1.15</f>
        <v>2553</v>
      </c>
      <c r="K3" s="43" t="e">
        <f>J3+#REF!+J9+J11+J13+J15+J17+J19+J21+J23+J25</f>
        <v>#REF!</v>
      </c>
      <c r="L3" s="43">
        <f>J27+J28+J29+J30+J31+J32</f>
        <v>2795</v>
      </c>
    </row>
    <row r="4" spans="1:12" ht="16.5" thickTop="1" thickBot="1" x14ac:dyDescent="0.3">
      <c r="A4" s="1" t="s">
        <v>382</v>
      </c>
      <c r="B4" s="1" t="s">
        <v>383</v>
      </c>
      <c r="C4" s="2" t="s">
        <v>90</v>
      </c>
      <c r="D4" s="4">
        <v>82</v>
      </c>
      <c r="E4" s="15">
        <f>D4*5</f>
        <v>410</v>
      </c>
      <c r="F4" s="2" t="s">
        <v>380</v>
      </c>
      <c r="G4" s="1" t="s">
        <v>176</v>
      </c>
      <c r="H4" s="1" t="s">
        <v>196</v>
      </c>
      <c r="I4" s="1" t="s">
        <v>249</v>
      </c>
      <c r="J4" s="41"/>
    </row>
    <row r="5" spans="1:12" ht="16.5" thickTop="1" thickBot="1" x14ac:dyDescent="0.3">
      <c r="A5" s="1" t="s">
        <v>382</v>
      </c>
      <c r="B5" s="1" t="s">
        <v>384</v>
      </c>
      <c r="C5" s="2" t="s">
        <v>77</v>
      </c>
      <c r="D5" s="4">
        <v>111</v>
      </c>
      <c r="E5" s="15">
        <f>D5*15</f>
        <v>1665</v>
      </c>
      <c r="F5" s="2" t="s">
        <v>380</v>
      </c>
      <c r="G5" s="1" t="s">
        <v>176</v>
      </c>
      <c r="H5" s="1" t="s">
        <v>343</v>
      </c>
      <c r="I5" s="1" t="s">
        <v>249</v>
      </c>
      <c r="J5" s="41"/>
    </row>
    <row r="6" spans="1:12" ht="16.5" thickTop="1" thickBot="1" x14ac:dyDescent="0.3">
      <c r="A6" s="1" t="s">
        <v>385</v>
      </c>
      <c r="B6" s="1" t="s">
        <v>386</v>
      </c>
      <c r="C6" s="2" t="s">
        <v>90</v>
      </c>
      <c r="D6" s="4">
        <v>12</v>
      </c>
      <c r="E6" s="15">
        <f t="shared" ref="E6:E7" si="0">D6*5</f>
        <v>60</v>
      </c>
      <c r="F6" s="2" t="s">
        <v>380</v>
      </c>
      <c r="G6" s="1" t="s">
        <v>176</v>
      </c>
      <c r="H6" s="1"/>
      <c r="I6" s="1" t="s">
        <v>249</v>
      </c>
      <c r="J6" s="41"/>
    </row>
    <row r="7" spans="1:12" ht="16.5" thickTop="1" thickBot="1" x14ac:dyDescent="0.3">
      <c r="A7" s="1" t="s">
        <v>385</v>
      </c>
      <c r="B7" s="1" t="s">
        <v>387</v>
      </c>
      <c r="C7" s="2" t="s">
        <v>90</v>
      </c>
      <c r="D7" s="4">
        <v>4</v>
      </c>
      <c r="E7" s="15">
        <f t="shared" si="0"/>
        <v>20</v>
      </c>
      <c r="F7" s="2" t="s">
        <v>380</v>
      </c>
      <c r="G7" s="1" t="s">
        <v>69</v>
      </c>
      <c r="H7" s="1"/>
      <c r="I7" s="1" t="s">
        <v>249</v>
      </c>
      <c r="J7" s="41"/>
    </row>
    <row r="8" spans="1:12" ht="16.5" thickTop="1" thickBot="1" x14ac:dyDescent="0.3">
      <c r="A8" s="1" t="s">
        <v>385</v>
      </c>
      <c r="B8" s="1" t="s">
        <v>388</v>
      </c>
      <c r="C8" s="2" t="s">
        <v>78</v>
      </c>
      <c r="D8" s="4">
        <v>6</v>
      </c>
      <c r="E8" s="15">
        <v>60</v>
      </c>
      <c r="F8" s="2" t="s">
        <v>380</v>
      </c>
      <c r="G8" s="1" t="s">
        <v>295</v>
      </c>
      <c r="H8" s="1"/>
      <c r="I8" s="1" t="s">
        <v>249</v>
      </c>
      <c r="J8" s="41"/>
    </row>
    <row r="9" spans="1:12" ht="16.5" thickTop="1" thickBot="1" x14ac:dyDescent="0.3">
      <c r="A9" s="1" t="s">
        <v>355</v>
      </c>
      <c r="B9" s="1" t="s">
        <v>356</v>
      </c>
      <c r="C9" s="2" t="s">
        <v>90</v>
      </c>
      <c r="D9" s="4">
        <v>10</v>
      </c>
      <c r="E9" s="15">
        <f>D9*5</f>
        <v>50</v>
      </c>
      <c r="F9" s="2" t="s">
        <v>357</v>
      </c>
      <c r="G9" s="1" t="s">
        <v>176</v>
      </c>
      <c r="H9" s="1" t="s">
        <v>196</v>
      </c>
      <c r="I9" s="1" t="s">
        <v>249</v>
      </c>
      <c r="J9" s="41">
        <f>SUMPRODUCT(E9:E10)*1.15</f>
        <v>505.99999999999994</v>
      </c>
    </row>
    <row r="10" spans="1:12" ht="16.5" thickTop="1" thickBot="1" x14ac:dyDescent="0.3">
      <c r="A10" s="1" t="s">
        <v>355</v>
      </c>
      <c r="B10" s="1" t="s">
        <v>358</v>
      </c>
      <c r="C10" s="2" t="s">
        <v>77</v>
      </c>
      <c r="D10" s="4">
        <v>26</v>
      </c>
      <c r="E10" s="15">
        <f>D10*15</f>
        <v>390</v>
      </c>
      <c r="F10" s="2" t="s">
        <v>357</v>
      </c>
      <c r="G10" s="1" t="s">
        <v>176</v>
      </c>
      <c r="H10" s="1" t="s">
        <v>197</v>
      </c>
      <c r="I10" s="1" t="s">
        <v>249</v>
      </c>
      <c r="J10" s="41"/>
    </row>
    <row r="11" spans="1:12" ht="16.5" thickTop="1" thickBot="1" x14ac:dyDescent="0.3">
      <c r="A11" s="1" t="s">
        <v>359</v>
      </c>
      <c r="B11" s="1" t="s">
        <v>360</v>
      </c>
      <c r="C11" s="2" t="s">
        <v>90</v>
      </c>
      <c r="D11" s="4">
        <v>5</v>
      </c>
      <c r="E11" s="15">
        <f>D11*5</f>
        <v>25</v>
      </c>
      <c r="F11" s="2" t="s">
        <v>361</v>
      </c>
      <c r="G11" s="1" t="s">
        <v>176</v>
      </c>
      <c r="H11" s="1" t="s">
        <v>196</v>
      </c>
      <c r="I11" s="1" t="s">
        <v>249</v>
      </c>
      <c r="J11" s="41">
        <f>SUMPRODUCT(E11:E12)*1.15</f>
        <v>425.49999999999994</v>
      </c>
    </row>
    <row r="12" spans="1:12" ht="16.5" thickTop="1" thickBot="1" x14ac:dyDescent="0.3">
      <c r="A12" s="1" t="s">
        <v>359</v>
      </c>
      <c r="B12" s="1" t="s">
        <v>362</v>
      </c>
      <c r="C12" s="2" t="s">
        <v>77</v>
      </c>
      <c r="D12" s="4">
        <v>23</v>
      </c>
      <c r="E12" s="15">
        <f>D12*15</f>
        <v>345</v>
      </c>
      <c r="F12" s="2" t="s">
        <v>361</v>
      </c>
      <c r="G12" s="1" t="s">
        <v>176</v>
      </c>
      <c r="H12" s="1" t="s">
        <v>197</v>
      </c>
      <c r="I12" s="1" t="s">
        <v>249</v>
      </c>
      <c r="J12" s="41"/>
    </row>
    <row r="13" spans="1:12" ht="16.5" thickTop="1" thickBot="1" x14ac:dyDescent="0.3">
      <c r="A13" s="1" t="s">
        <v>363</v>
      </c>
      <c r="B13" s="1" t="s">
        <v>364</v>
      </c>
      <c r="C13" s="2" t="s">
        <v>90</v>
      </c>
      <c r="D13" s="4">
        <v>6</v>
      </c>
      <c r="E13" s="15">
        <f>D13*5</f>
        <v>30</v>
      </c>
      <c r="F13" s="2" t="s">
        <v>365</v>
      </c>
      <c r="G13" s="1" t="s">
        <v>176</v>
      </c>
      <c r="H13" s="1" t="s">
        <v>196</v>
      </c>
      <c r="I13" s="1" t="s">
        <v>249</v>
      </c>
      <c r="J13" s="41">
        <f>SUMPRODUCT(E13:E14)*1.15</f>
        <v>534.75</v>
      </c>
    </row>
    <row r="14" spans="1:12" ht="16.5" thickTop="1" thickBot="1" x14ac:dyDescent="0.3">
      <c r="A14" s="1" t="s">
        <v>363</v>
      </c>
      <c r="B14" s="1" t="s">
        <v>366</v>
      </c>
      <c r="C14" s="2" t="s">
        <v>77</v>
      </c>
      <c r="D14" s="4">
        <v>29</v>
      </c>
      <c r="E14" s="15">
        <f>D14*15</f>
        <v>435</v>
      </c>
      <c r="F14" s="2" t="s">
        <v>365</v>
      </c>
      <c r="G14" s="1" t="s">
        <v>176</v>
      </c>
      <c r="H14" s="1" t="s">
        <v>253</v>
      </c>
      <c r="I14" s="1" t="s">
        <v>249</v>
      </c>
      <c r="J14" s="41"/>
    </row>
    <row r="15" spans="1:12" ht="16.5" thickTop="1" thickBot="1" x14ac:dyDescent="0.3">
      <c r="A15" s="1" t="s">
        <v>367</v>
      </c>
      <c r="B15" s="1" t="s">
        <v>368</v>
      </c>
      <c r="C15" s="2" t="s">
        <v>90</v>
      </c>
      <c r="D15" s="4">
        <v>10</v>
      </c>
      <c r="E15" s="15">
        <f>D15*5</f>
        <v>50</v>
      </c>
      <c r="F15" s="2" t="s">
        <v>369</v>
      </c>
      <c r="G15" s="1" t="s">
        <v>176</v>
      </c>
      <c r="H15" s="1" t="s">
        <v>196</v>
      </c>
      <c r="I15" s="1" t="s">
        <v>249</v>
      </c>
      <c r="J15" s="41">
        <f>SUMPRODUCT(E15:E16)*1.15</f>
        <v>850.99999999999989</v>
      </c>
    </row>
    <row r="16" spans="1:12" ht="16.5" thickTop="1" thickBot="1" x14ac:dyDescent="0.3">
      <c r="A16" s="1" t="s">
        <v>367</v>
      </c>
      <c r="B16" s="1" t="s">
        <v>370</v>
      </c>
      <c r="C16" s="2" t="s">
        <v>77</v>
      </c>
      <c r="D16" s="4">
        <v>46</v>
      </c>
      <c r="E16" s="15">
        <f>D16*15</f>
        <v>690</v>
      </c>
      <c r="F16" s="2" t="s">
        <v>369</v>
      </c>
      <c r="G16" s="1" t="s">
        <v>176</v>
      </c>
      <c r="H16" s="1" t="s">
        <v>253</v>
      </c>
      <c r="I16" s="1" t="s">
        <v>249</v>
      </c>
      <c r="J16" s="41"/>
    </row>
    <row r="17" spans="1:10" ht="16.5" thickTop="1" thickBot="1" x14ac:dyDescent="0.3">
      <c r="A17" s="1" t="s">
        <v>371</v>
      </c>
      <c r="B17" s="1" t="s">
        <v>372</v>
      </c>
      <c r="C17" s="2" t="s">
        <v>90</v>
      </c>
      <c r="D17" s="4">
        <v>8</v>
      </c>
      <c r="E17" s="15">
        <f>D17*5</f>
        <v>40</v>
      </c>
      <c r="F17" s="2" t="s">
        <v>373</v>
      </c>
      <c r="G17" s="1" t="s">
        <v>176</v>
      </c>
      <c r="H17" s="1" t="s">
        <v>196</v>
      </c>
      <c r="I17" s="1" t="s">
        <v>249</v>
      </c>
      <c r="J17" s="41">
        <f>SUMPRODUCT(E17:E18)*1.15</f>
        <v>459.99999999999994</v>
      </c>
    </row>
    <row r="18" spans="1:10" ht="16.5" thickTop="1" thickBot="1" x14ac:dyDescent="0.3">
      <c r="A18" s="1" t="s">
        <v>371</v>
      </c>
      <c r="B18" s="1" t="s">
        <v>374</v>
      </c>
      <c r="C18" s="2" t="s">
        <v>77</v>
      </c>
      <c r="D18" s="4">
        <v>24</v>
      </c>
      <c r="E18" s="15">
        <f>D18*15</f>
        <v>360</v>
      </c>
      <c r="F18" s="2" t="s">
        <v>373</v>
      </c>
      <c r="G18" s="1" t="s">
        <v>176</v>
      </c>
      <c r="H18" s="1" t="s">
        <v>343</v>
      </c>
      <c r="I18" s="1" t="s">
        <v>249</v>
      </c>
      <c r="J18" s="41"/>
    </row>
    <row r="19" spans="1:10" ht="16.5" thickTop="1" thickBot="1" x14ac:dyDescent="0.3">
      <c r="A19" s="1" t="s">
        <v>375</v>
      </c>
      <c r="B19" s="1" t="s">
        <v>376</v>
      </c>
      <c r="C19" s="2" t="s">
        <v>90</v>
      </c>
      <c r="D19" s="4">
        <v>4</v>
      </c>
      <c r="E19" s="15">
        <f>D19*5</f>
        <v>20</v>
      </c>
      <c r="F19" s="2" t="s">
        <v>377</v>
      </c>
      <c r="G19" s="1" t="s">
        <v>176</v>
      </c>
      <c r="H19" s="1" t="s">
        <v>196</v>
      </c>
      <c r="I19" s="1" t="s">
        <v>249</v>
      </c>
      <c r="J19" s="41">
        <f>SUMPRODUCT(E19:E20)*1.15</f>
        <v>350.75</v>
      </c>
    </row>
    <row r="20" spans="1:10" ht="16.5" thickTop="1" thickBot="1" x14ac:dyDescent="0.3">
      <c r="A20" s="1" t="s">
        <v>375</v>
      </c>
      <c r="B20" s="1" t="s">
        <v>378</v>
      </c>
      <c r="C20" s="2" t="s">
        <v>77</v>
      </c>
      <c r="D20" s="4">
        <v>19</v>
      </c>
      <c r="E20" s="15">
        <f>D20*15</f>
        <v>285</v>
      </c>
      <c r="F20" s="2" t="s">
        <v>377</v>
      </c>
      <c r="G20" s="1" t="s">
        <v>176</v>
      </c>
      <c r="H20" s="1" t="s">
        <v>197</v>
      </c>
      <c r="I20" s="1" t="s">
        <v>249</v>
      </c>
      <c r="J20" s="41"/>
    </row>
    <row r="21" spans="1:10" ht="16.5" thickTop="1" thickBot="1" x14ac:dyDescent="0.3">
      <c r="A21" s="1" t="s">
        <v>803</v>
      </c>
      <c r="B21" s="1" t="s">
        <v>804</v>
      </c>
      <c r="C21" s="2" t="s">
        <v>90</v>
      </c>
      <c r="D21" s="4">
        <v>9</v>
      </c>
      <c r="E21" s="15">
        <f>D21*5</f>
        <v>45</v>
      </c>
      <c r="F21" s="2" t="s">
        <v>807</v>
      </c>
      <c r="G21" s="1" t="s">
        <v>176</v>
      </c>
      <c r="H21" s="1"/>
      <c r="I21" s="1" t="s">
        <v>249</v>
      </c>
      <c r="J21" s="41">
        <f>SUMPRODUCT(E21:E22)*1.15</f>
        <v>413.99999999999994</v>
      </c>
    </row>
    <row r="22" spans="1:10" ht="16.5" thickTop="1" thickBot="1" x14ac:dyDescent="0.3">
      <c r="A22" s="1" t="s">
        <v>803</v>
      </c>
      <c r="B22" s="1" t="s">
        <v>805</v>
      </c>
      <c r="C22" s="2" t="s">
        <v>77</v>
      </c>
      <c r="D22" s="4">
        <v>21</v>
      </c>
      <c r="E22" s="15">
        <f>D22*15</f>
        <v>315</v>
      </c>
      <c r="F22" s="2" t="s">
        <v>807</v>
      </c>
      <c r="G22" s="1" t="s">
        <v>176</v>
      </c>
      <c r="H22" s="1"/>
      <c r="I22" s="1" t="s">
        <v>249</v>
      </c>
      <c r="J22" s="41"/>
    </row>
    <row r="23" spans="1:10" ht="16.5" thickTop="1" thickBot="1" x14ac:dyDescent="0.3">
      <c r="A23" s="1" t="s">
        <v>393</v>
      </c>
      <c r="B23" s="1" t="s">
        <v>394</v>
      </c>
      <c r="C23" s="2" t="s">
        <v>77</v>
      </c>
      <c r="D23" s="4">
        <v>21</v>
      </c>
      <c r="E23" s="15">
        <f>D23*15</f>
        <v>315</v>
      </c>
      <c r="F23" s="2" t="s">
        <v>395</v>
      </c>
      <c r="G23" s="1" t="s">
        <v>176</v>
      </c>
      <c r="H23" s="1"/>
      <c r="I23" s="1" t="s">
        <v>249</v>
      </c>
      <c r="J23" s="41">
        <f>SUMPRODUCT(E23:E24)*1.15</f>
        <v>419.74999999999994</v>
      </c>
    </row>
    <row r="24" spans="1:10" ht="16.5" thickTop="1" thickBot="1" x14ac:dyDescent="0.3">
      <c r="A24" s="1" t="s">
        <v>393</v>
      </c>
      <c r="B24" s="1" t="s">
        <v>806</v>
      </c>
      <c r="C24" s="2" t="s">
        <v>90</v>
      </c>
      <c r="D24" s="4">
        <v>10</v>
      </c>
      <c r="E24" s="15">
        <f t="shared" ref="E24" si="1">D24*5</f>
        <v>50</v>
      </c>
      <c r="F24" s="2" t="s">
        <v>395</v>
      </c>
      <c r="G24" s="1" t="s">
        <v>176</v>
      </c>
      <c r="H24" s="1"/>
      <c r="I24" s="1" t="s">
        <v>249</v>
      </c>
      <c r="J24" s="41"/>
    </row>
    <row r="25" spans="1:10" ht="16.5" thickTop="1" thickBot="1" x14ac:dyDescent="0.3">
      <c r="A25" s="1" t="s">
        <v>389</v>
      </c>
      <c r="B25" s="1" t="s">
        <v>390</v>
      </c>
      <c r="C25" s="2" t="s">
        <v>90</v>
      </c>
      <c r="D25" s="4">
        <v>14</v>
      </c>
      <c r="E25" s="15">
        <f>D25*5</f>
        <v>70</v>
      </c>
      <c r="F25" s="2" t="s">
        <v>391</v>
      </c>
      <c r="G25" s="1" t="s">
        <v>176</v>
      </c>
      <c r="H25" s="1" t="s">
        <v>196</v>
      </c>
      <c r="I25" s="1" t="s">
        <v>249</v>
      </c>
      <c r="J25" s="41">
        <f>SUMPRODUCT(E25:E26)*1.15</f>
        <v>1098.25</v>
      </c>
    </row>
    <row r="26" spans="1:10" ht="16.5" thickTop="1" thickBot="1" x14ac:dyDescent="0.3">
      <c r="A26" s="1" t="s">
        <v>389</v>
      </c>
      <c r="B26" s="1" t="s">
        <v>392</v>
      </c>
      <c r="C26" s="2" t="s">
        <v>77</v>
      </c>
      <c r="D26" s="4">
        <v>59</v>
      </c>
      <c r="E26" s="15">
        <f>D26*15</f>
        <v>885</v>
      </c>
      <c r="F26" s="2" t="s">
        <v>391</v>
      </c>
      <c r="G26" s="1" t="s">
        <v>176</v>
      </c>
      <c r="H26" s="1" t="s">
        <v>274</v>
      </c>
      <c r="I26" s="1" t="s">
        <v>249</v>
      </c>
      <c r="J26" s="41"/>
    </row>
    <row r="27" spans="1:10" ht="16.5" thickTop="1" thickBot="1" x14ac:dyDescent="0.3">
      <c r="A27" s="1" t="s">
        <v>355</v>
      </c>
      <c r="B27" s="1" t="s">
        <v>358</v>
      </c>
      <c r="C27" s="2" t="s">
        <v>77</v>
      </c>
      <c r="D27" s="4">
        <v>26</v>
      </c>
      <c r="E27" s="15">
        <f>D27*10</f>
        <v>260</v>
      </c>
      <c r="F27" s="2" t="s">
        <v>357</v>
      </c>
      <c r="G27" s="1" t="s">
        <v>176</v>
      </c>
      <c r="H27" s="1" t="s">
        <v>197</v>
      </c>
      <c r="I27" s="1" t="s">
        <v>289</v>
      </c>
      <c r="J27" s="41">
        <f>E27</f>
        <v>260</v>
      </c>
    </row>
    <row r="28" spans="1:10" ht="16.5" thickTop="1" thickBot="1" x14ac:dyDescent="0.3">
      <c r="A28" s="1" t="s">
        <v>359</v>
      </c>
      <c r="B28" s="1" t="s">
        <v>362</v>
      </c>
      <c r="C28" s="2" t="s">
        <v>77</v>
      </c>
      <c r="D28" s="4">
        <v>23</v>
      </c>
      <c r="E28" s="15">
        <f t="shared" ref="E28:E31" si="2">D28*10</f>
        <v>230</v>
      </c>
      <c r="F28" s="2" t="s">
        <v>361</v>
      </c>
      <c r="G28" s="1" t="s">
        <v>176</v>
      </c>
      <c r="H28" s="1" t="s">
        <v>197</v>
      </c>
      <c r="I28" s="1" t="s">
        <v>289</v>
      </c>
      <c r="J28" s="41">
        <f t="shared" ref="J28:J32" si="3">E28</f>
        <v>230</v>
      </c>
    </row>
    <row r="29" spans="1:10" ht="16.5" thickTop="1" thickBot="1" x14ac:dyDescent="0.3">
      <c r="A29" s="1" t="s">
        <v>393</v>
      </c>
      <c r="B29" s="1" t="s">
        <v>394</v>
      </c>
      <c r="C29" s="2" t="s">
        <v>77</v>
      </c>
      <c r="D29" s="4">
        <v>21</v>
      </c>
      <c r="E29" s="15">
        <f t="shared" si="2"/>
        <v>210</v>
      </c>
      <c r="F29" s="2" t="s">
        <v>395</v>
      </c>
      <c r="G29" s="1" t="s">
        <v>176</v>
      </c>
      <c r="H29" s="1" t="s">
        <v>396</v>
      </c>
      <c r="I29" s="1" t="s">
        <v>289</v>
      </c>
      <c r="J29" s="41">
        <f t="shared" si="3"/>
        <v>210</v>
      </c>
    </row>
    <row r="30" spans="1:10" ht="16.5" thickTop="1" thickBot="1" x14ac:dyDescent="0.3">
      <c r="A30" s="1" t="s">
        <v>371</v>
      </c>
      <c r="B30" s="1" t="s">
        <v>374</v>
      </c>
      <c r="C30" s="2" t="s">
        <v>77</v>
      </c>
      <c r="D30" s="4">
        <v>24</v>
      </c>
      <c r="E30" s="15">
        <f t="shared" si="2"/>
        <v>240</v>
      </c>
      <c r="F30" s="2" t="s">
        <v>373</v>
      </c>
      <c r="G30" s="1" t="s">
        <v>176</v>
      </c>
      <c r="H30" s="1" t="s">
        <v>343</v>
      </c>
      <c r="I30" s="1" t="s">
        <v>289</v>
      </c>
      <c r="J30" s="41">
        <f t="shared" si="3"/>
        <v>240</v>
      </c>
    </row>
    <row r="31" spans="1:10" ht="16.5" thickTop="1" thickBot="1" x14ac:dyDescent="0.3">
      <c r="A31" s="1" t="s">
        <v>375</v>
      </c>
      <c r="B31" s="1" t="s">
        <v>378</v>
      </c>
      <c r="C31" s="2" t="s">
        <v>77</v>
      </c>
      <c r="D31" s="4">
        <v>19</v>
      </c>
      <c r="E31" s="15">
        <f t="shared" si="2"/>
        <v>190</v>
      </c>
      <c r="F31" s="2" t="s">
        <v>377</v>
      </c>
      <c r="G31" s="1" t="s">
        <v>176</v>
      </c>
      <c r="H31" s="1" t="s">
        <v>197</v>
      </c>
      <c r="I31" s="1" t="s">
        <v>289</v>
      </c>
      <c r="J31" s="41">
        <f t="shared" si="3"/>
        <v>190</v>
      </c>
    </row>
    <row r="32" spans="1:10" ht="16.5" thickTop="1" thickBot="1" x14ac:dyDescent="0.3">
      <c r="A32" s="1" t="s">
        <v>382</v>
      </c>
      <c r="B32" s="1" t="s">
        <v>384</v>
      </c>
      <c r="C32" s="2" t="s">
        <v>77</v>
      </c>
      <c r="D32" s="4">
        <v>111</v>
      </c>
      <c r="E32" s="15">
        <f>D32*15</f>
        <v>1665</v>
      </c>
      <c r="F32" s="2" t="s">
        <v>380</v>
      </c>
      <c r="G32" s="1" t="s">
        <v>176</v>
      </c>
      <c r="H32" s="1" t="s">
        <v>343</v>
      </c>
      <c r="I32" s="1" t="s">
        <v>289</v>
      </c>
      <c r="J32" s="41">
        <f t="shared" si="3"/>
        <v>1665</v>
      </c>
    </row>
    <row r="33" ht="15.75" thickTop="1" x14ac:dyDescent="0.25"/>
  </sheetData>
  <mergeCells count="1">
    <mergeCell ref="A2:J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5"/>
  <sheetViews>
    <sheetView workbookViewId="0">
      <selection activeCell="F2" sqref="F2"/>
    </sheetView>
  </sheetViews>
  <sheetFormatPr defaultRowHeight="15" x14ac:dyDescent="0.25"/>
  <cols>
    <col min="1" max="1" width="26.7109375" customWidth="1"/>
    <col min="2" max="2" width="15.28515625" customWidth="1"/>
    <col min="3" max="3" width="16.28515625" customWidth="1"/>
    <col min="4" max="4" width="14.140625" customWidth="1"/>
    <col min="5" max="5" width="22.7109375" customWidth="1"/>
    <col min="6" max="6" width="23.5703125" customWidth="1"/>
    <col min="7" max="7" width="41.140625" bestFit="1" customWidth="1"/>
  </cols>
  <sheetData>
    <row r="1" spans="1:7" ht="19.5" thickBot="1" x14ac:dyDescent="0.3">
      <c r="A1" s="53" t="s">
        <v>69</v>
      </c>
      <c r="B1" s="54"/>
      <c r="C1" s="54"/>
      <c r="D1" s="54"/>
      <c r="E1" s="54"/>
      <c r="F1" s="54"/>
      <c r="G1" s="55"/>
    </row>
    <row r="2" spans="1:7" ht="30" customHeight="1" thickTop="1" thickBot="1" x14ac:dyDescent="0.3">
      <c r="A2" s="22" t="s">
        <v>151</v>
      </c>
      <c r="B2" s="22" t="s">
        <v>155</v>
      </c>
      <c r="C2" s="22" t="s">
        <v>152</v>
      </c>
      <c r="D2" s="22" t="s">
        <v>153</v>
      </c>
      <c r="E2" s="22" t="s">
        <v>154</v>
      </c>
      <c r="F2" s="22" t="s">
        <v>157</v>
      </c>
      <c r="G2" s="22" t="s">
        <v>156</v>
      </c>
    </row>
    <row r="3" spans="1:7" ht="31.5" thickTop="1" thickBot="1" x14ac:dyDescent="0.3">
      <c r="A3" s="21" t="s">
        <v>70</v>
      </c>
      <c r="B3" s="21" t="s">
        <v>1</v>
      </c>
      <c r="C3" s="21">
        <v>193</v>
      </c>
      <c r="D3" s="21" t="s">
        <v>95</v>
      </c>
      <c r="E3" s="21" t="s">
        <v>71</v>
      </c>
      <c r="F3" s="21"/>
      <c r="G3" s="21" t="s">
        <v>171</v>
      </c>
    </row>
    <row r="4" spans="1:7" ht="46.5" customHeight="1" thickTop="1" thickBot="1" x14ac:dyDescent="0.3">
      <c r="A4" s="17" t="s">
        <v>73</v>
      </c>
      <c r="B4" s="17" t="s">
        <v>1</v>
      </c>
      <c r="C4" s="17">
        <v>12</v>
      </c>
      <c r="D4" s="59" t="s">
        <v>99</v>
      </c>
      <c r="E4" s="17" t="s">
        <v>72</v>
      </c>
      <c r="F4" s="17"/>
      <c r="G4" s="17" t="s">
        <v>110</v>
      </c>
    </row>
    <row r="5" spans="1:7" ht="16.5" thickTop="1" thickBot="1" x14ac:dyDescent="0.3">
      <c r="A5" s="17" t="s">
        <v>159</v>
      </c>
      <c r="B5" s="17" t="s">
        <v>1</v>
      </c>
      <c r="C5" s="17">
        <v>1000</v>
      </c>
      <c r="D5" s="60"/>
      <c r="E5" s="17" t="s">
        <v>74</v>
      </c>
      <c r="F5" s="17" t="s">
        <v>150</v>
      </c>
      <c r="G5" s="17" t="s">
        <v>158</v>
      </c>
    </row>
    <row r="6" spans="1:7" ht="16.5" thickTop="1" thickBot="1" x14ac:dyDescent="0.3">
      <c r="A6" s="17" t="s">
        <v>159</v>
      </c>
      <c r="B6" s="17" t="s">
        <v>1</v>
      </c>
      <c r="C6" s="17">
        <v>400</v>
      </c>
      <c r="D6" s="61"/>
      <c r="E6" s="17" t="s">
        <v>74</v>
      </c>
      <c r="F6" s="17" t="s">
        <v>150</v>
      </c>
      <c r="G6" s="17" t="s">
        <v>110</v>
      </c>
    </row>
    <row r="7" spans="1:7" ht="16.5" thickTop="1" thickBot="1" x14ac:dyDescent="0.3">
      <c r="A7" s="18"/>
      <c r="B7" s="18"/>
      <c r="C7" s="18"/>
      <c r="D7" s="18"/>
      <c r="E7" s="18"/>
      <c r="F7" s="18"/>
      <c r="G7" s="18"/>
    </row>
    <row r="8" spans="1:7" ht="19.5" thickBot="1" x14ac:dyDescent="0.3">
      <c r="A8" s="56" t="s">
        <v>93</v>
      </c>
      <c r="B8" s="57"/>
      <c r="C8" s="57"/>
      <c r="D8" s="57"/>
      <c r="E8" s="57"/>
      <c r="F8" s="57"/>
      <c r="G8" s="58"/>
    </row>
    <row r="9" spans="1:7" ht="17.25" thickTop="1" thickBot="1" x14ac:dyDescent="0.3">
      <c r="A9" s="23" t="s">
        <v>151</v>
      </c>
      <c r="B9" s="23" t="s">
        <v>155</v>
      </c>
      <c r="C9" s="23" t="s">
        <v>152</v>
      </c>
      <c r="D9" s="23" t="s">
        <v>153</v>
      </c>
      <c r="E9" s="23" t="s">
        <v>154</v>
      </c>
      <c r="F9" s="23" t="s">
        <v>160</v>
      </c>
      <c r="G9" s="23" t="s">
        <v>156</v>
      </c>
    </row>
    <row r="10" spans="1:7" ht="16.5" thickTop="1" thickBot="1" x14ac:dyDescent="0.3">
      <c r="A10" s="20" t="s">
        <v>125</v>
      </c>
      <c r="B10" s="20" t="s">
        <v>1</v>
      </c>
      <c r="C10" s="20">
        <v>98</v>
      </c>
      <c r="D10" s="50" t="s">
        <v>140</v>
      </c>
      <c r="E10" s="20" t="s">
        <v>111</v>
      </c>
      <c r="F10" s="20" t="s">
        <v>150</v>
      </c>
      <c r="G10" s="20" t="s">
        <v>167</v>
      </c>
    </row>
    <row r="11" spans="1:7" ht="16.5" thickTop="1" thickBot="1" x14ac:dyDescent="0.3">
      <c r="A11" s="20" t="s">
        <v>126</v>
      </c>
      <c r="B11" s="20" t="s">
        <v>1</v>
      </c>
      <c r="C11" s="20">
        <v>477</v>
      </c>
      <c r="D11" s="51"/>
      <c r="E11" s="20" t="s">
        <v>112</v>
      </c>
      <c r="F11" s="20" t="s">
        <v>150</v>
      </c>
      <c r="G11" s="20" t="s">
        <v>167</v>
      </c>
    </row>
    <row r="12" spans="1:7" ht="16.5" thickTop="1" thickBot="1" x14ac:dyDescent="0.3">
      <c r="A12" s="20" t="s">
        <v>127</v>
      </c>
      <c r="B12" s="20" t="s">
        <v>1</v>
      </c>
      <c r="C12" s="20">
        <v>13</v>
      </c>
      <c r="D12" s="51"/>
      <c r="E12" s="20" t="s">
        <v>113</v>
      </c>
      <c r="F12" s="20"/>
      <c r="G12" s="20" t="s">
        <v>167</v>
      </c>
    </row>
    <row r="13" spans="1:7" ht="16.5" thickTop="1" thickBot="1" x14ac:dyDescent="0.3">
      <c r="A13" s="20" t="s">
        <v>128</v>
      </c>
      <c r="B13" s="20" t="s">
        <v>1</v>
      </c>
      <c r="C13" s="20">
        <v>2</v>
      </c>
      <c r="D13" s="51"/>
      <c r="E13" s="20" t="s">
        <v>114</v>
      </c>
      <c r="F13" s="20"/>
      <c r="G13" s="20" t="s">
        <v>167</v>
      </c>
    </row>
    <row r="14" spans="1:7" ht="16.5" thickTop="1" thickBot="1" x14ac:dyDescent="0.3">
      <c r="A14" s="20" t="s">
        <v>130</v>
      </c>
      <c r="B14" s="20" t="s">
        <v>1</v>
      </c>
      <c r="C14" s="20">
        <v>230</v>
      </c>
      <c r="D14" s="52"/>
      <c r="E14" s="20" t="s">
        <v>116</v>
      </c>
      <c r="F14" s="20" t="s">
        <v>150</v>
      </c>
      <c r="G14" s="20" t="s">
        <v>167</v>
      </c>
    </row>
    <row r="15" spans="1:7" ht="16.5" thickTop="1" thickBot="1" x14ac:dyDescent="0.3">
      <c r="A15" s="20" t="s">
        <v>129</v>
      </c>
      <c r="B15" s="20" t="s">
        <v>1</v>
      </c>
      <c r="C15" s="20">
        <v>7</v>
      </c>
      <c r="D15" s="20" t="s">
        <v>141</v>
      </c>
      <c r="E15" s="20" t="s">
        <v>115</v>
      </c>
      <c r="F15" s="20"/>
      <c r="G15" s="20" t="s">
        <v>162</v>
      </c>
    </row>
    <row r="16" spans="1:7" ht="16.5" thickTop="1" thickBot="1" x14ac:dyDescent="0.3">
      <c r="A16" s="20" t="s">
        <v>139</v>
      </c>
      <c r="B16" s="20" t="s">
        <v>1</v>
      </c>
      <c r="C16" s="20">
        <v>8</v>
      </c>
      <c r="D16" s="20" t="s">
        <v>149</v>
      </c>
      <c r="E16" s="20" t="s">
        <v>34</v>
      </c>
      <c r="F16" s="20"/>
      <c r="G16" s="20" t="s">
        <v>165</v>
      </c>
    </row>
    <row r="17" spans="1:7" ht="16.5" thickTop="1" thickBot="1" x14ac:dyDescent="0.3">
      <c r="A17" s="20" t="s">
        <v>131</v>
      </c>
      <c r="B17" s="20" t="s">
        <v>1</v>
      </c>
      <c r="C17" s="20">
        <v>10</v>
      </c>
      <c r="D17" s="20" t="s">
        <v>142</v>
      </c>
      <c r="E17" s="20" t="s">
        <v>117</v>
      </c>
      <c r="F17" s="20"/>
      <c r="G17" s="20" t="s">
        <v>163</v>
      </c>
    </row>
    <row r="18" spans="1:7" ht="16.5" thickTop="1" thickBot="1" x14ac:dyDescent="0.3">
      <c r="A18" s="20" t="s">
        <v>132</v>
      </c>
      <c r="B18" s="20" t="s">
        <v>1</v>
      </c>
      <c r="C18" s="20">
        <v>15</v>
      </c>
      <c r="D18" s="20" t="s">
        <v>143</v>
      </c>
      <c r="E18" s="20" t="s">
        <v>118</v>
      </c>
      <c r="F18" s="20"/>
      <c r="G18" s="20" t="s">
        <v>166</v>
      </c>
    </row>
    <row r="19" spans="1:7" ht="16.5" thickTop="1" thickBot="1" x14ac:dyDescent="0.3">
      <c r="A19" s="20" t="s">
        <v>133</v>
      </c>
      <c r="B19" s="20" t="s">
        <v>1</v>
      </c>
      <c r="C19" s="20">
        <v>31</v>
      </c>
      <c r="D19" s="20" t="s">
        <v>144</v>
      </c>
      <c r="E19" s="20" t="s">
        <v>119</v>
      </c>
      <c r="F19" s="20"/>
      <c r="G19" s="20" t="s">
        <v>169</v>
      </c>
    </row>
    <row r="20" spans="1:7" ht="16.5" thickTop="1" thickBot="1" x14ac:dyDescent="0.3">
      <c r="A20" s="20" t="s">
        <v>134</v>
      </c>
      <c r="B20" s="20" t="s">
        <v>1</v>
      </c>
      <c r="C20" s="20">
        <v>9</v>
      </c>
      <c r="D20" s="20" t="s">
        <v>145</v>
      </c>
      <c r="E20" s="20" t="s">
        <v>120</v>
      </c>
      <c r="F20" s="20"/>
      <c r="G20" s="20" t="s">
        <v>164</v>
      </c>
    </row>
    <row r="21" spans="1:7" ht="16.5" thickTop="1" thickBot="1" x14ac:dyDescent="0.3">
      <c r="A21" s="20" t="s">
        <v>135</v>
      </c>
      <c r="B21" s="20" t="s">
        <v>1</v>
      </c>
      <c r="C21" s="20">
        <v>20</v>
      </c>
      <c r="D21" s="20" t="s">
        <v>35</v>
      </c>
      <c r="E21" s="20" t="s">
        <v>121</v>
      </c>
      <c r="F21" s="20"/>
      <c r="G21" s="20" t="s">
        <v>164</v>
      </c>
    </row>
    <row r="22" spans="1:7" ht="16.5" thickTop="1" thickBot="1" x14ac:dyDescent="0.3">
      <c r="A22" s="20" t="s">
        <v>136</v>
      </c>
      <c r="B22" s="20" t="s">
        <v>1</v>
      </c>
      <c r="C22" s="20">
        <v>22</v>
      </c>
      <c r="D22" s="20" t="s">
        <v>146</v>
      </c>
      <c r="E22" s="20" t="s">
        <v>122</v>
      </c>
      <c r="F22" s="20"/>
      <c r="G22" s="20" t="s">
        <v>161</v>
      </c>
    </row>
    <row r="23" spans="1:7" ht="16.5" thickTop="1" thickBot="1" x14ac:dyDescent="0.3">
      <c r="A23" s="20" t="s">
        <v>137</v>
      </c>
      <c r="B23" s="20" t="s">
        <v>1</v>
      </c>
      <c r="C23" s="20">
        <v>14</v>
      </c>
      <c r="D23" s="20" t="s">
        <v>147</v>
      </c>
      <c r="E23" s="20" t="s">
        <v>123</v>
      </c>
      <c r="F23" s="20"/>
      <c r="G23" s="20" t="s">
        <v>170</v>
      </c>
    </row>
    <row r="24" spans="1:7" ht="16.5" thickTop="1" thickBot="1" x14ac:dyDescent="0.3">
      <c r="A24" s="20" t="s">
        <v>138</v>
      </c>
      <c r="B24" s="20" t="s">
        <v>1</v>
      </c>
      <c r="C24" s="20">
        <v>60</v>
      </c>
      <c r="D24" s="20" t="s">
        <v>148</v>
      </c>
      <c r="E24" s="20" t="s">
        <v>124</v>
      </c>
      <c r="F24" s="20"/>
      <c r="G24" s="20" t="s">
        <v>168</v>
      </c>
    </row>
    <row r="25" spans="1:7" ht="15.75" thickTop="1" x14ac:dyDescent="0.25"/>
  </sheetData>
  <mergeCells count="4">
    <mergeCell ref="D10:D14"/>
    <mergeCell ref="A1:G1"/>
    <mergeCell ref="A8:G8"/>
    <mergeCell ref="D4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sqref="A1:A3"/>
    </sheetView>
  </sheetViews>
  <sheetFormatPr defaultColWidth="16.28515625" defaultRowHeight="15" x14ac:dyDescent="0.25"/>
  <cols>
    <col min="1" max="1" width="12.85546875" customWidth="1"/>
    <col min="2" max="2" width="11" bestFit="1" customWidth="1"/>
    <col min="3" max="3" width="9" customWidth="1"/>
    <col min="4" max="4" width="12.42578125" bestFit="1" customWidth="1"/>
    <col min="5" max="5" width="9" customWidth="1"/>
  </cols>
  <sheetData>
    <row r="1" spans="1:8" x14ac:dyDescent="0.25">
      <c r="A1" t="s">
        <v>5</v>
      </c>
      <c r="B1">
        <v>10</v>
      </c>
      <c r="C1">
        <v>1000</v>
      </c>
      <c r="D1">
        <v>5</v>
      </c>
      <c r="E1">
        <v>2000</v>
      </c>
    </row>
    <row r="2" spans="1:8" x14ac:dyDescent="0.25">
      <c r="A2" t="s">
        <v>2</v>
      </c>
      <c r="B2">
        <v>20</v>
      </c>
      <c r="C2">
        <v>500</v>
      </c>
      <c r="D2">
        <v>10</v>
      </c>
      <c r="E2">
        <v>1000</v>
      </c>
    </row>
    <row r="3" spans="1:8" x14ac:dyDescent="0.25">
      <c r="A3" t="s">
        <v>3</v>
      </c>
      <c r="B3">
        <v>40</v>
      </c>
      <c r="C3">
        <v>250</v>
      </c>
      <c r="D3">
        <v>15</v>
      </c>
      <c r="E3">
        <v>750</v>
      </c>
      <c r="G3" t="s">
        <v>6</v>
      </c>
      <c r="H3">
        <v>10</v>
      </c>
    </row>
    <row r="4" spans="1:8" x14ac:dyDescent="0.25">
      <c r="G4" t="s">
        <v>7</v>
      </c>
      <c r="H4">
        <v>15</v>
      </c>
    </row>
    <row r="5" spans="1:8" x14ac:dyDescent="0.25">
      <c r="G5" t="s">
        <v>8</v>
      </c>
      <c r="H5">
        <v>20</v>
      </c>
    </row>
    <row r="9" spans="1:8" x14ac:dyDescent="0.25">
      <c r="B9" s="3" t="s">
        <v>5</v>
      </c>
      <c r="C9" s="3" t="s">
        <v>2</v>
      </c>
      <c r="D9" s="3" t="s">
        <v>3</v>
      </c>
    </row>
    <row r="10" spans="1:8" x14ac:dyDescent="0.25">
      <c r="A10" t="s">
        <v>17</v>
      </c>
      <c r="B10" s="3">
        <v>300</v>
      </c>
      <c r="C10" s="3">
        <v>550</v>
      </c>
      <c r="D10" s="3">
        <v>550</v>
      </c>
    </row>
    <row r="11" spans="1:8" x14ac:dyDescent="0.25">
      <c r="A11" s="5" t="s">
        <v>18</v>
      </c>
      <c r="B11" s="3">
        <v>400</v>
      </c>
      <c r="C11" s="3">
        <v>650</v>
      </c>
      <c r="D11" s="3">
        <v>750</v>
      </c>
    </row>
    <row r="12" spans="1:8" x14ac:dyDescent="0.25">
      <c r="A12" t="s">
        <v>19</v>
      </c>
      <c r="B12" s="3">
        <v>500</v>
      </c>
      <c r="C12" s="3">
        <v>750</v>
      </c>
      <c r="D12" s="3">
        <v>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A8" sqref="A8"/>
    </sheetView>
  </sheetViews>
  <sheetFormatPr defaultRowHeight="15" x14ac:dyDescent="0.25"/>
  <cols>
    <col min="1" max="1" width="12.42578125" bestFit="1" customWidth="1"/>
    <col min="2" max="2" width="4.42578125" customWidth="1"/>
  </cols>
  <sheetData>
    <row r="1" spans="1:8" x14ac:dyDescent="0.25">
      <c r="A1" t="s">
        <v>5</v>
      </c>
      <c r="B1">
        <v>10</v>
      </c>
      <c r="C1">
        <v>1000</v>
      </c>
      <c r="D1">
        <v>5</v>
      </c>
      <c r="E1">
        <v>2000</v>
      </c>
    </row>
    <row r="2" spans="1:8" x14ac:dyDescent="0.25">
      <c r="A2" t="s">
        <v>2</v>
      </c>
      <c r="B2">
        <v>20</v>
      </c>
      <c r="C2">
        <v>500</v>
      </c>
      <c r="D2">
        <v>10</v>
      </c>
      <c r="E2">
        <v>1000</v>
      </c>
    </row>
    <row r="3" spans="1:8" x14ac:dyDescent="0.25">
      <c r="A3" t="s">
        <v>3</v>
      </c>
      <c r="B3">
        <v>40</v>
      </c>
      <c r="C3">
        <v>250</v>
      </c>
      <c r="D3">
        <v>15</v>
      </c>
      <c r="E3">
        <v>750</v>
      </c>
      <c r="G3" t="s">
        <v>6</v>
      </c>
      <c r="H3">
        <v>10</v>
      </c>
    </row>
    <row r="4" spans="1:8" x14ac:dyDescent="0.25">
      <c r="G4" t="s">
        <v>7</v>
      </c>
      <c r="H4">
        <v>15</v>
      </c>
    </row>
    <row r="5" spans="1:8" x14ac:dyDescent="0.25">
      <c r="G5" t="s">
        <v>8</v>
      </c>
      <c r="H5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497"/>
  <sheetViews>
    <sheetView topLeftCell="A118" zoomScale="90" zoomScaleNormal="90" workbookViewId="0">
      <selection activeCell="M138" sqref="M138:M139"/>
    </sheetView>
  </sheetViews>
  <sheetFormatPr defaultColWidth="51.42578125" defaultRowHeight="15" x14ac:dyDescent="0.25"/>
  <cols>
    <col min="1" max="1" width="32.7109375" bestFit="1" customWidth="1"/>
    <col min="2" max="2" width="30.7109375" customWidth="1"/>
    <col min="3" max="3" width="15.85546875" customWidth="1"/>
    <col min="4" max="4" width="8.5703125" style="10" bestFit="1" customWidth="1"/>
    <col min="5" max="5" width="11.28515625" style="3" bestFit="1" customWidth="1"/>
    <col min="6" max="6" width="21.7109375" style="33" bestFit="1" customWidth="1"/>
    <col min="7" max="7" width="12.140625" customWidth="1"/>
    <col min="8" max="8" width="17.28515625" bestFit="1" customWidth="1"/>
    <col min="9" max="9" width="30.140625" customWidth="1"/>
    <col min="10" max="10" width="38.140625" style="43" customWidth="1"/>
    <col min="11" max="12" width="0" hidden="1" customWidth="1"/>
  </cols>
  <sheetData>
    <row r="1" spans="1:12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40" t="s">
        <v>245</v>
      </c>
    </row>
    <row r="2" spans="1:12" ht="19.5" thickBot="1" x14ac:dyDescent="0.3">
      <c r="A2" s="46" t="s">
        <v>177</v>
      </c>
      <c r="B2" s="47"/>
      <c r="C2" s="47"/>
      <c r="D2" s="47"/>
      <c r="E2" s="47"/>
      <c r="F2" s="47"/>
      <c r="G2" s="47"/>
      <c r="H2" s="47"/>
      <c r="I2" s="47"/>
      <c r="J2" s="47"/>
      <c r="K2" t="s">
        <v>249</v>
      </c>
      <c r="L2" t="s">
        <v>1017</v>
      </c>
    </row>
    <row r="3" spans="1:12" ht="16.5" thickTop="1" thickBot="1" x14ac:dyDescent="0.3">
      <c r="A3" s="1" t="s">
        <v>397</v>
      </c>
      <c r="B3" s="1" t="s">
        <v>398</v>
      </c>
      <c r="C3" s="2" t="s">
        <v>90</v>
      </c>
      <c r="D3" s="4">
        <v>12</v>
      </c>
      <c r="E3" s="15">
        <f>D3*5</f>
        <v>60</v>
      </c>
      <c r="F3" s="2" t="s">
        <v>399</v>
      </c>
      <c r="G3" s="1" t="s">
        <v>176</v>
      </c>
      <c r="H3" s="1" t="s">
        <v>196</v>
      </c>
      <c r="I3" s="1" t="s">
        <v>249</v>
      </c>
      <c r="J3" s="41">
        <f>SUMPRODUCT(E3:E6)*1.15</f>
        <v>1328.25</v>
      </c>
      <c r="K3" s="43" t="e">
        <f>J3+J7+J19+#REF!+J78+J82+J84+J86+J88+J90+J92+#REF!+#REF!+#REF!+J181+J194+J197+J210+J229+#REF!+J249+J251+J255+J264+J280+J290+J292+#REF!+J296+J298+J305+J307+#REF!+J336+J339+J342+J358+J364+#REF!+J372+J375+J377+J379+J382+#REF!+#REF!+J402+J406+J408+J415+J423+J433+J435+J437+J439+J448+J450+J452+J454+J456+J458+J467+#REF!+J473+J475+J477+J479+J481+J483+J485+J487+J489+#REF!</f>
        <v>#REF!</v>
      </c>
      <c r="L3" s="43">
        <f>J128+J129+J130+J221+J227+J267+J268+J270+J271+J277+J309+J310+J311+J313+J360+J361+J362+J384+J385+J417+J418+J419+J420+J421+J441+J442+J443+J444+J445+J446+J460+J461+J462+J463+J464+J465+J491+J492+J493+J494+J495+J496</f>
        <v>30570</v>
      </c>
    </row>
    <row r="4" spans="1:12" ht="16.5" thickTop="1" thickBot="1" x14ac:dyDescent="0.3">
      <c r="A4" s="1" t="s">
        <v>397</v>
      </c>
      <c r="B4" s="1" t="s">
        <v>400</v>
      </c>
      <c r="C4" s="2" t="s">
        <v>77</v>
      </c>
      <c r="D4" s="4">
        <v>43</v>
      </c>
      <c r="E4" s="15">
        <f>D4*15</f>
        <v>645</v>
      </c>
      <c r="F4" s="2" t="s">
        <v>399</v>
      </c>
      <c r="G4" s="1" t="s">
        <v>176</v>
      </c>
      <c r="H4" s="1" t="s">
        <v>200</v>
      </c>
      <c r="I4" s="1" t="s">
        <v>249</v>
      </c>
      <c r="J4" s="41"/>
    </row>
    <row r="5" spans="1:12" ht="16.5" thickTop="1" thickBot="1" x14ac:dyDescent="0.3">
      <c r="A5" s="1" t="s">
        <v>401</v>
      </c>
      <c r="B5" s="1" t="s">
        <v>402</v>
      </c>
      <c r="C5" s="2" t="s">
        <v>90</v>
      </c>
      <c r="D5" s="4">
        <v>9</v>
      </c>
      <c r="E5" s="15">
        <f>D5*5</f>
        <v>45</v>
      </c>
      <c r="F5" s="2" t="s">
        <v>399</v>
      </c>
      <c r="G5" s="1" t="s">
        <v>176</v>
      </c>
      <c r="H5" s="1" t="s">
        <v>196</v>
      </c>
      <c r="I5" s="1" t="s">
        <v>249</v>
      </c>
      <c r="J5" s="41"/>
    </row>
    <row r="6" spans="1:12" ht="16.5" thickTop="1" thickBot="1" x14ac:dyDescent="0.3">
      <c r="A6" s="1" t="s">
        <v>401</v>
      </c>
      <c r="B6" s="1" t="s">
        <v>403</v>
      </c>
      <c r="C6" s="2" t="s">
        <v>77</v>
      </c>
      <c r="D6" s="4">
        <v>27</v>
      </c>
      <c r="E6" s="15">
        <f>D6*15</f>
        <v>405</v>
      </c>
      <c r="F6" s="2" t="s">
        <v>399</v>
      </c>
      <c r="G6" s="1" t="s">
        <v>176</v>
      </c>
      <c r="H6" s="1" t="s">
        <v>197</v>
      </c>
      <c r="I6" s="1" t="s">
        <v>249</v>
      </c>
      <c r="J6" s="41"/>
    </row>
    <row r="7" spans="1:12" ht="16.5" thickTop="1" thickBot="1" x14ac:dyDescent="0.3">
      <c r="A7" s="1" t="s">
        <v>404</v>
      </c>
      <c r="B7" s="1" t="s">
        <v>405</v>
      </c>
      <c r="C7" s="2" t="s">
        <v>77</v>
      </c>
      <c r="D7" s="4">
        <v>3</v>
      </c>
      <c r="E7" s="15">
        <f>D7*15</f>
        <v>45</v>
      </c>
      <c r="F7" s="2" t="s">
        <v>406</v>
      </c>
      <c r="G7" s="1" t="s">
        <v>176</v>
      </c>
      <c r="H7" s="1" t="s">
        <v>407</v>
      </c>
      <c r="I7" s="1" t="s">
        <v>249</v>
      </c>
      <c r="J7" s="41">
        <f>SUMPRODUCT(E7:E18)*1.15</f>
        <v>2639.25</v>
      </c>
    </row>
    <row r="8" spans="1:12" ht="16.5" thickTop="1" thickBot="1" x14ac:dyDescent="0.3">
      <c r="A8" s="1" t="s">
        <v>404</v>
      </c>
      <c r="B8" s="1" t="s">
        <v>408</v>
      </c>
      <c r="C8" s="2" t="s">
        <v>77</v>
      </c>
      <c r="D8" s="4">
        <v>2</v>
      </c>
      <c r="E8" s="15">
        <f t="shared" ref="E8:E16" si="0">D8*15</f>
        <v>30</v>
      </c>
      <c r="F8" s="2" t="s">
        <v>406</v>
      </c>
      <c r="G8" s="1" t="s">
        <v>176</v>
      </c>
      <c r="H8" s="1" t="s">
        <v>409</v>
      </c>
      <c r="I8" s="1" t="s">
        <v>249</v>
      </c>
      <c r="J8" s="41"/>
    </row>
    <row r="9" spans="1:12" ht="16.5" thickTop="1" thickBot="1" x14ac:dyDescent="0.3">
      <c r="A9" s="1" t="s">
        <v>404</v>
      </c>
      <c r="B9" s="1" t="s">
        <v>410</v>
      </c>
      <c r="C9" s="2" t="s">
        <v>77</v>
      </c>
      <c r="D9" s="4">
        <v>5</v>
      </c>
      <c r="E9" s="15">
        <f t="shared" si="0"/>
        <v>75</v>
      </c>
      <c r="F9" s="2" t="s">
        <v>406</v>
      </c>
      <c r="G9" s="1" t="s">
        <v>176</v>
      </c>
      <c r="H9" s="1" t="s">
        <v>411</v>
      </c>
      <c r="I9" s="1" t="s">
        <v>249</v>
      </c>
      <c r="J9" s="41"/>
    </row>
    <row r="10" spans="1:12" ht="16.5" thickTop="1" thickBot="1" x14ac:dyDescent="0.3">
      <c r="A10" s="1" t="s">
        <v>404</v>
      </c>
      <c r="B10" s="1" t="s">
        <v>412</v>
      </c>
      <c r="C10" s="2" t="s">
        <v>77</v>
      </c>
      <c r="D10" s="4">
        <v>5</v>
      </c>
      <c r="E10" s="15">
        <f t="shared" si="0"/>
        <v>75</v>
      </c>
      <c r="F10" s="2" t="s">
        <v>406</v>
      </c>
      <c r="G10" s="1" t="s">
        <v>176</v>
      </c>
      <c r="H10" s="1" t="s">
        <v>413</v>
      </c>
      <c r="I10" s="1" t="s">
        <v>249</v>
      </c>
      <c r="J10" s="41"/>
    </row>
    <row r="11" spans="1:12" ht="16.5" thickTop="1" thickBot="1" x14ac:dyDescent="0.3">
      <c r="A11" s="1" t="s">
        <v>404</v>
      </c>
      <c r="B11" s="1" t="s">
        <v>414</v>
      </c>
      <c r="C11" s="2" t="s">
        <v>77</v>
      </c>
      <c r="D11" s="4">
        <v>4</v>
      </c>
      <c r="E11" s="15">
        <f t="shared" si="0"/>
        <v>60</v>
      </c>
      <c r="F11" s="2" t="s">
        <v>406</v>
      </c>
      <c r="G11" s="1" t="s">
        <v>176</v>
      </c>
      <c r="H11" s="1" t="s">
        <v>415</v>
      </c>
      <c r="I11" s="1" t="s">
        <v>249</v>
      </c>
      <c r="J11" s="41"/>
    </row>
    <row r="12" spans="1:12" ht="16.5" thickTop="1" thickBot="1" x14ac:dyDescent="0.3">
      <c r="A12" s="1" t="s">
        <v>404</v>
      </c>
      <c r="B12" s="1" t="s">
        <v>416</v>
      </c>
      <c r="C12" s="2" t="s">
        <v>77</v>
      </c>
      <c r="D12" s="4">
        <v>2</v>
      </c>
      <c r="E12" s="15">
        <f t="shared" si="0"/>
        <v>30</v>
      </c>
      <c r="F12" s="2" t="s">
        <v>406</v>
      </c>
      <c r="G12" s="1" t="s">
        <v>176</v>
      </c>
      <c r="H12" s="1" t="s">
        <v>417</v>
      </c>
      <c r="I12" s="1" t="s">
        <v>249</v>
      </c>
      <c r="J12" s="41"/>
    </row>
    <row r="13" spans="1:12" ht="16.5" thickTop="1" thickBot="1" x14ac:dyDescent="0.3">
      <c r="A13" s="1" t="s">
        <v>404</v>
      </c>
      <c r="B13" s="1" t="s">
        <v>418</v>
      </c>
      <c r="C13" s="2" t="s">
        <v>77</v>
      </c>
      <c r="D13" s="4">
        <v>4</v>
      </c>
      <c r="E13" s="15">
        <f t="shared" si="0"/>
        <v>60</v>
      </c>
      <c r="F13" s="2" t="s">
        <v>406</v>
      </c>
      <c r="G13" s="1" t="s">
        <v>176</v>
      </c>
      <c r="H13" s="1" t="s">
        <v>419</v>
      </c>
      <c r="I13" s="1" t="s">
        <v>249</v>
      </c>
      <c r="J13" s="41"/>
    </row>
    <row r="14" spans="1:12" ht="16.5" thickTop="1" thickBot="1" x14ac:dyDescent="0.3">
      <c r="A14" s="1" t="s">
        <v>404</v>
      </c>
      <c r="B14" s="1" t="s">
        <v>420</v>
      </c>
      <c r="C14" s="2" t="s">
        <v>77</v>
      </c>
      <c r="D14" s="4">
        <v>4</v>
      </c>
      <c r="E14" s="15">
        <f t="shared" si="0"/>
        <v>60</v>
      </c>
      <c r="F14" s="2" t="s">
        <v>406</v>
      </c>
      <c r="G14" s="1" t="s">
        <v>176</v>
      </c>
      <c r="H14" s="1" t="s">
        <v>421</v>
      </c>
      <c r="I14" s="1" t="s">
        <v>249</v>
      </c>
      <c r="J14" s="41"/>
    </row>
    <row r="15" spans="1:12" ht="16.5" thickTop="1" thickBot="1" x14ac:dyDescent="0.3">
      <c r="A15" s="1" t="s">
        <v>404</v>
      </c>
      <c r="B15" s="1" t="s">
        <v>422</v>
      </c>
      <c r="C15" s="2" t="s">
        <v>77</v>
      </c>
      <c r="D15" s="4">
        <v>2</v>
      </c>
      <c r="E15" s="15">
        <f t="shared" si="0"/>
        <v>30</v>
      </c>
      <c r="F15" s="2" t="s">
        <v>406</v>
      </c>
      <c r="G15" s="1" t="s">
        <v>176</v>
      </c>
      <c r="H15" s="1" t="s">
        <v>423</v>
      </c>
      <c r="I15" s="1" t="s">
        <v>249</v>
      </c>
      <c r="J15" s="41"/>
    </row>
    <row r="16" spans="1:12" ht="16.5" thickTop="1" thickBot="1" x14ac:dyDescent="0.3">
      <c r="A16" s="1" t="s">
        <v>404</v>
      </c>
      <c r="B16" s="1" t="s">
        <v>424</v>
      </c>
      <c r="C16" s="2" t="s">
        <v>77</v>
      </c>
      <c r="D16" s="4">
        <v>71</v>
      </c>
      <c r="E16" s="15">
        <f t="shared" si="0"/>
        <v>1065</v>
      </c>
      <c r="F16" s="2" t="s">
        <v>406</v>
      </c>
      <c r="G16" s="1" t="s">
        <v>176</v>
      </c>
      <c r="H16" s="1" t="s">
        <v>197</v>
      </c>
      <c r="I16" s="1" t="s">
        <v>249</v>
      </c>
      <c r="J16" s="41"/>
    </row>
    <row r="17" spans="1:10" ht="16.5" thickTop="1" thickBot="1" x14ac:dyDescent="0.3">
      <c r="A17" s="1" t="s">
        <v>425</v>
      </c>
      <c r="B17" s="1" t="s">
        <v>426</v>
      </c>
      <c r="C17" s="2" t="s">
        <v>90</v>
      </c>
      <c r="D17" s="4">
        <v>27</v>
      </c>
      <c r="E17" s="15">
        <f>D17*5</f>
        <v>135</v>
      </c>
      <c r="F17" s="2" t="s">
        <v>406</v>
      </c>
      <c r="G17" s="1" t="s">
        <v>176</v>
      </c>
      <c r="H17" s="1" t="s">
        <v>196</v>
      </c>
      <c r="I17" s="1" t="s">
        <v>249</v>
      </c>
      <c r="J17" s="41"/>
    </row>
    <row r="18" spans="1:10" ht="16.5" thickTop="1" thickBot="1" x14ac:dyDescent="0.3">
      <c r="A18" s="1" t="s">
        <v>425</v>
      </c>
      <c r="B18" s="1" t="s">
        <v>427</v>
      </c>
      <c r="C18" s="2" t="s">
        <v>77</v>
      </c>
      <c r="D18" s="4">
        <v>42</v>
      </c>
      <c r="E18" s="15">
        <f>D18*15</f>
        <v>630</v>
      </c>
      <c r="F18" s="2" t="s">
        <v>406</v>
      </c>
      <c r="G18" s="1" t="s">
        <v>176</v>
      </c>
      <c r="H18" s="1" t="s">
        <v>197</v>
      </c>
      <c r="I18" s="1" t="s">
        <v>249</v>
      </c>
      <c r="J18" s="41"/>
    </row>
    <row r="19" spans="1:10" ht="16.5" thickTop="1" thickBot="1" x14ac:dyDescent="0.3">
      <c r="A19" s="1" t="s">
        <v>428</v>
      </c>
      <c r="B19" s="1" t="s">
        <v>429</v>
      </c>
      <c r="C19" s="2" t="s">
        <v>90</v>
      </c>
      <c r="D19" s="4">
        <v>9</v>
      </c>
      <c r="E19" s="15">
        <f>D19*5</f>
        <v>45</v>
      </c>
      <c r="F19" s="2" t="s">
        <v>430</v>
      </c>
      <c r="G19" s="1" t="s">
        <v>176</v>
      </c>
      <c r="H19" s="1" t="s">
        <v>196</v>
      </c>
      <c r="I19" s="1" t="s">
        <v>249</v>
      </c>
      <c r="J19" s="41">
        <f>SUMPRODUCT(E19:E30)*1.15</f>
        <v>3973.2499999999995</v>
      </c>
    </row>
    <row r="20" spans="1:10" ht="16.5" thickTop="1" thickBot="1" x14ac:dyDescent="0.3">
      <c r="A20" s="1" t="s">
        <v>428</v>
      </c>
      <c r="B20" s="1" t="s">
        <v>431</v>
      </c>
      <c r="C20" s="2" t="s">
        <v>77</v>
      </c>
      <c r="D20" s="4">
        <v>11</v>
      </c>
      <c r="E20" s="15">
        <f>D20*15</f>
        <v>165</v>
      </c>
      <c r="F20" s="2" t="s">
        <v>430</v>
      </c>
      <c r="G20" s="1" t="s">
        <v>176</v>
      </c>
      <c r="H20" s="1" t="s">
        <v>432</v>
      </c>
      <c r="I20" s="1" t="s">
        <v>249</v>
      </c>
      <c r="J20" s="41"/>
    </row>
    <row r="21" spans="1:10" ht="16.5" thickTop="1" thickBot="1" x14ac:dyDescent="0.3">
      <c r="A21" s="1" t="s">
        <v>428</v>
      </c>
      <c r="B21" s="1" t="s">
        <v>433</v>
      </c>
      <c r="C21" s="2" t="s">
        <v>77</v>
      </c>
      <c r="D21" s="4">
        <v>4</v>
      </c>
      <c r="E21" s="15">
        <f t="shared" ref="E21:E23" si="1">D21*15</f>
        <v>60</v>
      </c>
      <c r="F21" s="2" t="s">
        <v>430</v>
      </c>
      <c r="G21" s="1" t="s">
        <v>176</v>
      </c>
      <c r="H21" s="1" t="s">
        <v>434</v>
      </c>
      <c r="I21" s="1" t="s">
        <v>249</v>
      </c>
      <c r="J21" s="41"/>
    </row>
    <row r="22" spans="1:10" ht="16.5" thickTop="1" thickBot="1" x14ac:dyDescent="0.3">
      <c r="A22" s="1" t="s">
        <v>428</v>
      </c>
      <c r="B22" s="1" t="s">
        <v>435</v>
      </c>
      <c r="C22" s="2" t="s">
        <v>77</v>
      </c>
      <c r="D22" s="4">
        <v>7</v>
      </c>
      <c r="E22" s="15">
        <f t="shared" si="1"/>
        <v>105</v>
      </c>
      <c r="F22" s="2" t="s">
        <v>430</v>
      </c>
      <c r="G22" s="1" t="s">
        <v>176</v>
      </c>
      <c r="H22" s="1" t="s">
        <v>436</v>
      </c>
      <c r="I22" s="1" t="s">
        <v>249</v>
      </c>
      <c r="J22" s="41"/>
    </row>
    <row r="23" spans="1:10" ht="16.5" thickTop="1" thickBot="1" x14ac:dyDescent="0.3">
      <c r="A23" s="1" t="s">
        <v>428</v>
      </c>
      <c r="B23" s="1" t="s">
        <v>437</v>
      </c>
      <c r="C23" s="2" t="s">
        <v>77</v>
      </c>
      <c r="D23" s="4">
        <v>61</v>
      </c>
      <c r="E23" s="15">
        <f t="shared" si="1"/>
        <v>915</v>
      </c>
      <c r="F23" s="2" t="s">
        <v>430</v>
      </c>
      <c r="G23" s="1" t="s">
        <v>176</v>
      </c>
      <c r="H23" s="1" t="s">
        <v>197</v>
      </c>
      <c r="I23" s="1" t="s">
        <v>249</v>
      </c>
      <c r="J23" s="41"/>
    </row>
    <row r="24" spans="1:10" ht="16.5" thickTop="1" thickBot="1" x14ac:dyDescent="0.3">
      <c r="A24" s="1" t="s">
        <v>438</v>
      </c>
      <c r="B24" s="1" t="s">
        <v>439</v>
      </c>
      <c r="C24" s="2" t="s">
        <v>90</v>
      </c>
      <c r="D24" s="4">
        <v>10</v>
      </c>
      <c r="E24" s="15">
        <f>D24*5</f>
        <v>50</v>
      </c>
      <c r="F24" s="2" t="s">
        <v>430</v>
      </c>
      <c r="G24" s="1" t="s">
        <v>176</v>
      </c>
      <c r="H24" s="1" t="s">
        <v>196</v>
      </c>
      <c r="I24" s="1" t="s">
        <v>249</v>
      </c>
      <c r="J24" s="41"/>
    </row>
    <row r="25" spans="1:10" ht="16.5" thickTop="1" thickBot="1" x14ac:dyDescent="0.3">
      <c r="A25" s="1" t="s">
        <v>438</v>
      </c>
      <c r="B25" s="1" t="s">
        <v>440</v>
      </c>
      <c r="C25" s="2" t="s">
        <v>77</v>
      </c>
      <c r="D25" s="4">
        <v>60</v>
      </c>
      <c r="E25" s="15">
        <f>D25*15</f>
        <v>900</v>
      </c>
      <c r="F25" s="2" t="s">
        <v>430</v>
      </c>
      <c r="G25" s="1" t="s">
        <v>176</v>
      </c>
      <c r="H25" s="1" t="s">
        <v>253</v>
      </c>
      <c r="I25" s="1" t="s">
        <v>249</v>
      </c>
      <c r="J25" s="41"/>
    </row>
    <row r="26" spans="1:10" ht="16.5" thickTop="1" thickBot="1" x14ac:dyDescent="0.3">
      <c r="A26" s="1" t="s">
        <v>441</v>
      </c>
      <c r="B26" s="1" t="s">
        <v>442</v>
      </c>
      <c r="C26" s="2" t="s">
        <v>90</v>
      </c>
      <c r="D26" s="4">
        <v>6</v>
      </c>
      <c r="E26" s="15">
        <f>D26*5</f>
        <v>30</v>
      </c>
      <c r="F26" s="2" t="s">
        <v>430</v>
      </c>
      <c r="G26" s="1" t="s">
        <v>176</v>
      </c>
      <c r="H26" s="1" t="s">
        <v>196</v>
      </c>
      <c r="I26" s="1" t="s">
        <v>249</v>
      </c>
      <c r="J26" s="41"/>
    </row>
    <row r="27" spans="1:10" ht="16.5" thickTop="1" thickBot="1" x14ac:dyDescent="0.3">
      <c r="A27" s="1" t="s">
        <v>441</v>
      </c>
      <c r="B27" s="1" t="s">
        <v>443</v>
      </c>
      <c r="C27" s="2" t="s">
        <v>77</v>
      </c>
      <c r="D27" s="4">
        <v>5</v>
      </c>
      <c r="E27" s="15">
        <f t="shared" ref="E27:E28" si="2">D27*15</f>
        <v>75</v>
      </c>
      <c r="F27" s="2" t="s">
        <v>430</v>
      </c>
      <c r="G27" s="1" t="s">
        <v>176</v>
      </c>
      <c r="H27" s="1" t="s">
        <v>444</v>
      </c>
      <c r="I27" s="1" t="s">
        <v>249</v>
      </c>
      <c r="J27" s="41"/>
    </row>
    <row r="28" spans="1:10" ht="16.5" thickTop="1" thickBot="1" x14ac:dyDescent="0.3">
      <c r="A28" s="1" t="s">
        <v>441</v>
      </c>
      <c r="B28" s="1" t="s">
        <v>445</v>
      </c>
      <c r="C28" s="2" t="s">
        <v>77</v>
      </c>
      <c r="D28" s="4">
        <v>18</v>
      </c>
      <c r="E28" s="15">
        <f t="shared" si="2"/>
        <v>270</v>
      </c>
      <c r="F28" s="2" t="s">
        <v>430</v>
      </c>
      <c r="G28" s="1" t="s">
        <v>176</v>
      </c>
      <c r="H28" s="1" t="s">
        <v>253</v>
      </c>
      <c r="I28" s="1" t="s">
        <v>249</v>
      </c>
      <c r="J28" s="41"/>
    </row>
    <row r="29" spans="1:10" ht="16.5" thickTop="1" thickBot="1" x14ac:dyDescent="0.3">
      <c r="A29" s="1" t="s">
        <v>446</v>
      </c>
      <c r="B29" s="1" t="s">
        <v>447</v>
      </c>
      <c r="C29" s="2" t="s">
        <v>90</v>
      </c>
      <c r="D29" s="4">
        <v>21</v>
      </c>
      <c r="E29" s="15">
        <f>D29*5</f>
        <v>105</v>
      </c>
      <c r="F29" s="2" t="s">
        <v>430</v>
      </c>
      <c r="G29" s="1" t="s">
        <v>176</v>
      </c>
      <c r="H29" s="1" t="s">
        <v>196</v>
      </c>
      <c r="I29" s="1" t="s">
        <v>249</v>
      </c>
      <c r="J29" s="41"/>
    </row>
    <row r="30" spans="1:10" ht="16.5" thickTop="1" thickBot="1" x14ac:dyDescent="0.3">
      <c r="A30" s="1" t="s">
        <v>446</v>
      </c>
      <c r="B30" s="1" t="s">
        <v>448</v>
      </c>
      <c r="C30" s="2" t="s">
        <v>77</v>
      </c>
      <c r="D30" s="4">
        <v>49</v>
      </c>
      <c r="E30" s="15">
        <f>D30*15</f>
        <v>735</v>
      </c>
      <c r="F30" s="2" t="s">
        <v>430</v>
      </c>
      <c r="G30" s="1" t="s">
        <v>176</v>
      </c>
      <c r="H30" s="1" t="s">
        <v>253</v>
      </c>
      <c r="I30" s="1" t="s">
        <v>249</v>
      </c>
      <c r="J30" s="41"/>
    </row>
    <row r="31" spans="1:10" ht="16.5" thickTop="1" thickBot="1" x14ac:dyDescent="0.3">
      <c r="A31" s="1" t="s">
        <v>650</v>
      </c>
      <c r="B31" s="1" t="s">
        <v>651</v>
      </c>
      <c r="C31" s="2" t="s">
        <v>90</v>
      </c>
      <c r="D31" s="4">
        <v>20</v>
      </c>
      <c r="E31" s="15">
        <f>D31*5</f>
        <v>100</v>
      </c>
      <c r="F31" s="2" t="s">
        <v>99</v>
      </c>
      <c r="G31" s="1" t="s">
        <v>176</v>
      </c>
      <c r="H31" s="1" t="s">
        <v>196</v>
      </c>
      <c r="I31" s="1" t="s">
        <v>249</v>
      </c>
      <c r="J31" s="41" t="s">
        <v>928</v>
      </c>
    </row>
    <row r="32" spans="1:10" ht="16.5" thickTop="1" thickBot="1" x14ac:dyDescent="0.3">
      <c r="A32" s="1" t="s">
        <v>650</v>
      </c>
      <c r="B32" s="1" t="s">
        <v>652</v>
      </c>
      <c r="C32" s="2" t="s">
        <v>77</v>
      </c>
      <c r="D32" s="4">
        <v>116</v>
      </c>
      <c r="E32" s="15">
        <f>D32*15</f>
        <v>1740</v>
      </c>
      <c r="F32" s="2" t="s">
        <v>99</v>
      </c>
      <c r="G32" s="1" t="s">
        <v>176</v>
      </c>
      <c r="H32" s="1" t="s">
        <v>835</v>
      </c>
      <c r="I32" s="1" t="s">
        <v>249</v>
      </c>
      <c r="J32" s="41"/>
    </row>
    <row r="33" spans="1:10" ht="16.5" thickTop="1" thickBot="1" x14ac:dyDescent="0.3">
      <c r="A33" s="1" t="s">
        <v>666</v>
      </c>
      <c r="B33" s="1" t="s">
        <v>667</v>
      </c>
      <c r="C33" s="2" t="s">
        <v>90</v>
      </c>
      <c r="D33" s="4">
        <v>18</v>
      </c>
      <c r="E33" s="15">
        <f>D33*5</f>
        <v>90</v>
      </c>
      <c r="F33" s="2" t="s">
        <v>99</v>
      </c>
      <c r="G33" s="1" t="s">
        <v>176</v>
      </c>
      <c r="H33" s="1" t="s">
        <v>196</v>
      </c>
      <c r="I33" s="1" t="s">
        <v>249</v>
      </c>
      <c r="J33" s="41"/>
    </row>
    <row r="34" spans="1:10" ht="16.5" thickTop="1" thickBot="1" x14ac:dyDescent="0.3">
      <c r="A34" s="1" t="s">
        <v>666</v>
      </c>
      <c r="B34" s="1" t="s">
        <v>668</v>
      </c>
      <c r="C34" s="2" t="s">
        <v>77</v>
      </c>
      <c r="D34" s="4">
        <v>102</v>
      </c>
      <c r="E34" s="15">
        <f>D34*15</f>
        <v>1530</v>
      </c>
      <c r="F34" s="2" t="s">
        <v>99</v>
      </c>
      <c r="G34" s="1" t="s">
        <v>176</v>
      </c>
      <c r="H34" s="1" t="s">
        <v>197</v>
      </c>
      <c r="I34" s="1" t="s">
        <v>249</v>
      </c>
      <c r="J34" s="41"/>
    </row>
    <row r="35" spans="1:10" ht="16.5" thickTop="1" thickBot="1" x14ac:dyDescent="0.3">
      <c r="A35" s="1" t="s">
        <v>669</v>
      </c>
      <c r="B35" s="1" t="s">
        <v>670</v>
      </c>
      <c r="C35" s="2" t="s">
        <v>90</v>
      </c>
      <c r="D35" s="4">
        <v>16</v>
      </c>
      <c r="E35" s="15">
        <f>D35*5</f>
        <v>80</v>
      </c>
      <c r="F35" s="2" t="s">
        <v>99</v>
      </c>
      <c r="G35" s="1" t="s">
        <v>176</v>
      </c>
      <c r="H35" s="1" t="s">
        <v>196</v>
      </c>
      <c r="I35" s="1" t="s">
        <v>249</v>
      </c>
      <c r="J35" s="41"/>
    </row>
    <row r="36" spans="1:10" ht="16.5" thickTop="1" thickBot="1" x14ac:dyDescent="0.3">
      <c r="A36" s="1" t="s">
        <v>669</v>
      </c>
      <c r="B36" s="1" t="s">
        <v>671</v>
      </c>
      <c r="C36" s="2" t="s">
        <v>77</v>
      </c>
      <c r="D36" s="4">
        <v>76</v>
      </c>
      <c r="E36" s="15">
        <f>D36*15</f>
        <v>1140</v>
      </c>
      <c r="F36" s="2" t="s">
        <v>99</v>
      </c>
      <c r="G36" s="1" t="s">
        <v>176</v>
      </c>
      <c r="H36" s="1" t="s">
        <v>197</v>
      </c>
      <c r="I36" s="1" t="s">
        <v>249</v>
      </c>
      <c r="J36" s="41"/>
    </row>
    <row r="37" spans="1:10" ht="16.5" thickTop="1" thickBot="1" x14ac:dyDescent="0.3">
      <c r="A37" s="1" t="s">
        <v>692</v>
      </c>
      <c r="B37" s="1" t="s">
        <v>693</v>
      </c>
      <c r="C37" s="2" t="s">
        <v>90</v>
      </c>
      <c r="D37" s="4">
        <v>12</v>
      </c>
      <c r="E37" s="15">
        <f>D37*5</f>
        <v>60</v>
      </c>
      <c r="F37" s="2" t="s">
        <v>99</v>
      </c>
      <c r="G37" s="1" t="s">
        <v>176</v>
      </c>
      <c r="H37" s="1" t="s">
        <v>196</v>
      </c>
      <c r="I37" s="1" t="s">
        <v>249</v>
      </c>
      <c r="J37" s="41"/>
    </row>
    <row r="38" spans="1:10" ht="16.5" thickTop="1" thickBot="1" x14ac:dyDescent="0.3">
      <c r="A38" s="1" t="s">
        <v>692</v>
      </c>
      <c r="B38" s="1" t="s">
        <v>694</v>
      </c>
      <c r="C38" s="2" t="s">
        <v>77</v>
      </c>
      <c r="D38" s="4">
        <v>73</v>
      </c>
      <c r="E38" s="15">
        <f>D38*15</f>
        <v>1095</v>
      </c>
      <c r="F38" s="2" t="s">
        <v>99</v>
      </c>
      <c r="G38" s="1" t="s">
        <v>176</v>
      </c>
      <c r="H38" s="1" t="s">
        <v>197</v>
      </c>
      <c r="I38" s="1" t="s">
        <v>249</v>
      </c>
      <c r="J38" s="41"/>
    </row>
    <row r="39" spans="1:10" ht="16.5" thickTop="1" thickBot="1" x14ac:dyDescent="0.3">
      <c r="A39" s="1" t="s">
        <v>695</v>
      </c>
      <c r="B39" s="1" t="s">
        <v>696</v>
      </c>
      <c r="C39" s="2" t="s">
        <v>90</v>
      </c>
      <c r="D39" s="4">
        <v>22</v>
      </c>
      <c r="E39" s="15">
        <f>D39*5</f>
        <v>110</v>
      </c>
      <c r="F39" s="2" t="s">
        <v>99</v>
      </c>
      <c r="G39" s="1" t="s">
        <v>176</v>
      </c>
      <c r="H39" s="1" t="s">
        <v>196</v>
      </c>
      <c r="I39" s="1" t="s">
        <v>249</v>
      </c>
      <c r="J39" s="41"/>
    </row>
    <row r="40" spans="1:10" ht="16.5" thickTop="1" thickBot="1" x14ac:dyDescent="0.3">
      <c r="A40" s="1" t="s">
        <v>695</v>
      </c>
      <c r="B40" s="1" t="s">
        <v>697</v>
      </c>
      <c r="C40" s="2" t="s">
        <v>77</v>
      </c>
      <c r="D40" s="4">
        <v>119</v>
      </c>
      <c r="E40" s="15">
        <f>D40*15</f>
        <v>1785</v>
      </c>
      <c r="F40" s="2" t="s">
        <v>99</v>
      </c>
      <c r="G40" s="1" t="s">
        <v>176</v>
      </c>
      <c r="H40" s="1" t="s">
        <v>197</v>
      </c>
      <c r="I40" s="1" t="s">
        <v>249</v>
      </c>
      <c r="J40" s="41"/>
    </row>
    <row r="41" spans="1:10" ht="16.5" thickTop="1" thickBot="1" x14ac:dyDescent="0.3">
      <c r="A41" s="1" t="s">
        <v>653</v>
      </c>
      <c r="B41" s="1" t="s">
        <v>654</v>
      </c>
      <c r="C41" s="2" t="s">
        <v>90</v>
      </c>
      <c r="D41" s="4">
        <v>23</v>
      </c>
      <c r="E41" s="15">
        <f>D41*5</f>
        <v>115</v>
      </c>
      <c r="F41" s="2" t="s">
        <v>99</v>
      </c>
      <c r="G41" s="1" t="s">
        <v>176</v>
      </c>
      <c r="H41" s="1" t="s">
        <v>196</v>
      </c>
      <c r="I41" s="1" t="s">
        <v>249</v>
      </c>
      <c r="J41" s="41"/>
    </row>
    <row r="42" spans="1:10" ht="16.5" thickTop="1" thickBot="1" x14ac:dyDescent="0.3">
      <c r="A42" s="1" t="s">
        <v>653</v>
      </c>
      <c r="B42" s="1" t="s">
        <v>655</v>
      </c>
      <c r="C42" s="2" t="s">
        <v>77</v>
      </c>
      <c r="D42" s="4">
        <v>101</v>
      </c>
      <c r="E42" s="15">
        <f t="shared" ref="E42:E43" si="3">D42*15</f>
        <v>1515</v>
      </c>
      <c r="F42" s="2" t="s">
        <v>99</v>
      </c>
      <c r="G42" s="1" t="s">
        <v>176</v>
      </c>
      <c r="H42" s="1" t="s">
        <v>197</v>
      </c>
      <c r="I42" s="1" t="s">
        <v>249</v>
      </c>
      <c r="J42" s="41"/>
    </row>
    <row r="43" spans="1:10" ht="16.5" thickTop="1" thickBot="1" x14ac:dyDescent="0.3">
      <c r="A43" s="1" t="s">
        <v>653</v>
      </c>
      <c r="B43" s="1" t="s">
        <v>656</v>
      </c>
      <c r="C43" s="2" t="s">
        <v>77</v>
      </c>
      <c r="D43" s="4">
        <v>1</v>
      </c>
      <c r="E43" s="15">
        <f t="shared" si="3"/>
        <v>15</v>
      </c>
      <c r="F43" s="2" t="s">
        <v>99</v>
      </c>
      <c r="G43" s="1" t="s">
        <v>176</v>
      </c>
      <c r="H43" s="1" t="s">
        <v>836</v>
      </c>
      <c r="I43" s="1" t="s">
        <v>249</v>
      </c>
      <c r="J43" s="41"/>
    </row>
    <row r="44" spans="1:10" ht="16.5" thickTop="1" thickBot="1" x14ac:dyDescent="0.3">
      <c r="A44" s="1" t="s">
        <v>657</v>
      </c>
      <c r="B44" s="1" t="s">
        <v>658</v>
      </c>
      <c r="C44" s="2" t="s">
        <v>90</v>
      </c>
      <c r="D44" s="4">
        <v>10</v>
      </c>
      <c r="E44" s="15">
        <f>D44*5</f>
        <v>50</v>
      </c>
      <c r="F44" s="2" t="s">
        <v>99</v>
      </c>
      <c r="G44" s="1" t="s">
        <v>176</v>
      </c>
      <c r="H44" s="1" t="s">
        <v>196</v>
      </c>
      <c r="I44" s="1" t="s">
        <v>249</v>
      </c>
      <c r="J44" s="41"/>
    </row>
    <row r="45" spans="1:10" ht="16.5" thickTop="1" thickBot="1" x14ac:dyDescent="0.3">
      <c r="A45" s="1" t="s">
        <v>657</v>
      </c>
      <c r="B45" s="1" t="s">
        <v>659</v>
      </c>
      <c r="C45" s="2" t="s">
        <v>77</v>
      </c>
      <c r="D45" s="4">
        <v>34</v>
      </c>
      <c r="E45" s="15">
        <f>D45*15</f>
        <v>510</v>
      </c>
      <c r="F45" s="2" t="s">
        <v>99</v>
      </c>
      <c r="G45" s="1" t="s">
        <v>176</v>
      </c>
      <c r="H45" s="1" t="s">
        <v>197</v>
      </c>
      <c r="I45" s="1" t="s">
        <v>249</v>
      </c>
      <c r="J45" s="41"/>
    </row>
    <row r="46" spans="1:10" ht="16.5" thickTop="1" thickBot="1" x14ac:dyDescent="0.3">
      <c r="A46" s="1" t="s">
        <v>838</v>
      </c>
      <c r="B46" s="1" t="s">
        <v>837</v>
      </c>
      <c r="C46" s="2" t="s">
        <v>90</v>
      </c>
      <c r="D46" s="4">
        <v>16</v>
      </c>
      <c r="E46" s="15">
        <f>D46*5</f>
        <v>80</v>
      </c>
      <c r="F46" s="2" t="s">
        <v>99</v>
      </c>
      <c r="G46" s="1" t="s">
        <v>176</v>
      </c>
      <c r="H46" s="1" t="s">
        <v>196</v>
      </c>
      <c r="I46" s="1" t="s">
        <v>249</v>
      </c>
      <c r="J46" s="41"/>
    </row>
    <row r="47" spans="1:10" ht="16.5" thickTop="1" thickBot="1" x14ac:dyDescent="0.3">
      <c r="A47" s="1" t="s">
        <v>838</v>
      </c>
      <c r="B47" s="1" t="s">
        <v>839</v>
      </c>
      <c r="C47" s="2" t="s">
        <v>77</v>
      </c>
      <c r="D47" s="4">
        <v>86</v>
      </c>
      <c r="E47" s="15">
        <f>D47*15</f>
        <v>1290</v>
      </c>
      <c r="F47" s="2" t="s">
        <v>99</v>
      </c>
      <c r="G47" s="1" t="s">
        <v>176</v>
      </c>
      <c r="H47" s="1" t="s">
        <v>200</v>
      </c>
      <c r="I47" s="1" t="s">
        <v>249</v>
      </c>
      <c r="J47" s="41"/>
    </row>
    <row r="48" spans="1:10" ht="16.5" thickTop="1" thickBot="1" x14ac:dyDescent="0.3">
      <c r="A48" s="1" t="s">
        <v>672</v>
      </c>
      <c r="B48" s="1" t="s">
        <v>673</v>
      </c>
      <c r="C48" s="2" t="s">
        <v>90</v>
      </c>
      <c r="D48" s="4">
        <v>17</v>
      </c>
      <c r="E48" s="15">
        <f>D48*5</f>
        <v>85</v>
      </c>
      <c r="F48" s="2" t="s">
        <v>99</v>
      </c>
      <c r="G48" s="1" t="s">
        <v>176</v>
      </c>
      <c r="H48" s="1" t="s">
        <v>196</v>
      </c>
      <c r="I48" s="1" t="s">
        <v>249</v>
      </c>
      <c r="J48" s="41"/>
    </row>
    <row r="49" spans="1:10" ht="16.5" thickTop="1" thickBot="1" x14ac:dyDescent="0.3">
      <c r="A49" s="1" t="s">
        <v>672</v>
      </c>
      <c r="B49" s="1" t="s">
        <v>674</v>
      </c>
      <c r="C49" s="2" t="s">
        <v>77</v>
      </c>
      <c r="D49" s="4">
        <v>89</v>
      </c>
      <c r="E49" s="15">
        <f>D49*15</f>
        <v>1335</v>
      </c>
      <c r="F49" s="2" t="s">
        <v>99</v>
      </c>
      <c r="G49" s="1" t="s">
        <v>176</v>
      </c>
      <c r="H49" s="1" t="s">
        <v>197</v>
      </c>
      <c r="I49" s="1" t="s">
        <v>249</v>
      </c>
      <c r="J49" s="41"/>
    </row>
    <row r="50" spans="1:10" ht="16.5" thickTop="1" thickBot="1" x14ac:dyDescent="0.3">
      <c r="A50" s="1" t="s">
        <v>660</v>
      </c>
      <c r="B50" s="1" t="s">
        <v>661</v>
      </c>
      <c r="C50" s="2" t="s">
        <v>90</v>
      </c>
      <c r="D50" s="4">
        <v>8</v>
      </c>
      <c r="E50" s="15">
        <f>D50*5</f>
        <v>40</v>
      </c>
      <c r="F50" s="2" t="s">
        <v>99</v>
      </c>
      <c r="G50" s="1" t="s">
        <v>176</v>
      </c>
      <c r="H50" s="1" t="s">
        <v>196</v>
      </c>
      <c r="I50" s="1" t="s">
        <v>249</v>
      </c>
      <c r="J50" s="41"/>
    </row>
    <row r="51" spans="1:10" ht="16.5" thickTop="1" thickBot="1" x14ac:dyDescent="0.3">
      <c r="A51" s="1" t="s">
        <v>660</v>
      </c>
      <c r="B51" s="1" t="s">
        <v>662</v>
      </c>
      <c r="C51" s="2" t="s">
        <v>77</v>
      </c>
      <c r="D51" s="4">
        <v>54</v>
      </c>
      <c r="E51" s="15">
        <f>D51*15</f>
        <v>810</v>
      </c>
      <c r="F51" s="2" t="s">
        <v>99</v>
      </c>
      <c r="G51" s="1" t="s">
        <v>176</v>
      </c>
      <c r="H51" s="1" t="s">
        <v>197</v>
      </c>
      <c r="I51" s="1" t="s">
        <v>249</v>
      </c>
      <c r="J51" s="41"/>
    </row>
    <row r="52" spans="1:10" ht="16.5" thickTop="1" thickBot="1" x14ac:dyDescent="0.3">
      <c r="A52" s="1" t="s">
        <v>841</v>
      </c>
      <c r="B52" s="1" t="s">
        <v>840</v>
      </c>
      <c r="C52" s="2" t="s">
        <v>90</v>
      </c>
      <c r="D52" s="4">
        <v>11</v>
      </c>
      <c r="E52" s="15">
        <f>D52*5</f>
        <v>55</v>
      </c>
      <c r="F52" s="2" t="s">
        <v>99</v>
      </c>
      <c r="G52" s="1" t="s">
        <v>176</v>
      </c>
      <c r="H52" s="1" t="s">
        <v>196</v>
      </c>
      <c r="I52" s="1" t="s">
        <v>249</v>
      </c>
      <c r="J52" s="41"/>
    </row>
    <row r="53" spans="1:10" ht="16.5" thickTop="1" thickBot="1" x14ac:dyDescent="0.3">
      <c r="A53" s="1" t="s">
        <v>841</v>
      </c>
      <c r="B53" s="1" t="s">
        <v>842</v>
      </c>
      <c r="C53" s="2" t="s">
        <v>77</v>
      </c>
      <c r="D53" s="4">
        <v>86</v>
      </c>
      <c r="E53" s="15">
        <f>D53*15</f>
        <v>1290</v>
      </c>
      <c r="F53" s="2" t="s">
        <v>99</v>
      </c>
      <c r="G53" s="1" t="s">
        <v>176</v>
      </c>
      <c r="H53" s="1" t="s">
        <v>197</v>
      </c>
      <c r="I53" s="1" t="s">
        <v>249</v>
      </c>
      <c r="J53" s="41"/>
    </row>
    <row r="54" spans="1:10" ht="16.5" thickTop="1" thickBot="1" x14ac:dyDescent="0.3">
      <c r="A54" s="1" t="s">
        <v>675</v>
      </c>
      <c r="B54" s="1" t="s">
        <v>676</v>
      </c>
      <c r="C54" s="2" t="s">
        <v>90</v>
      </c>
      <c r="D54" s="4">
        <v>18</v>
      </c>
      <c r="E54" s="15">
        <f>D54*5</f>
        <v>90</v>
      </c>
      <c r="F54" s="2" t="s">
        <v>99</v>
      </c>
      <c r="G54" s="1" t="s">
        <v>176</v>
      </c>
      <c r="H54" s="1" t="s">
        <v>196</v>
      </c>
      <c r="I54" s="1" t="s">
        <v>249</v>
      </c>
      <c r="J54" s="41"/>
    </row>
    <row r="55" spans="1:10" ht="16.5" thickTop="1" thickBot="1" x14ac:dyDescent="0.3">
      <c r="A55" s="1" t="s">
        <v>675</v>
      </c>
      <c r="B55" s="1" t="s">
        <v>677</v>
      </c>
      <c r="C55" s="2" t="s">
        <v>77</v>
      </c>
      <c r="D55" s="4">
        <v>143</v>
      </c>
      <c r="E55" s="15">
        <f>D55*15</f>
        <v>2145</v>
      </c>
      <c r="F55" s="2" t="s">
        <v>99</v>
      </c>
      <c r="G55" s="1" t="s">
        <v>176</v>
      </c>
      <c r="H55" s="1" t="s">
        <v>197</v>
      </c>
      <c r="I55" s="1" t="s">
        <v>249</v>
      </c>
      <c r="J55" s="41"/>
    </row>
    <row r="56" spans="1:10" ht="16.5" thickTop="1" thickBot="1" x14ac:dyDescent="0.3">
      <c r="A56" s="1" t="s">
        <v>663</v>
      </c>
      <c r="B56" s="1" t="s">
        <v>664</v>
      </c>
      <c r="C56" s="2" t="s">
        <v>90</v>
      </c>
      <c r="D56" s="4">
        <v>14</v>
      </c>
      <c r="E56" s="15">
        <f>D56*5</f>
        <v>70</v>
      </c>
      <c r="F56" s="2" t="s">
        <v>99</v>
      </c>
      <c r="G56" s="1" t="s">
        <v>176</v>
      </c>
      <c r="H56" s="1" t="s">
        <v>196</v>
      </c>
      <c r="I56" s="1" t="s">
        <v>249</v>
      </c>
      <c r="J56" s="41"/>
    </row>
    <row r="57" spans="1:10" ht="16.5" thickTop="1" thickBot="1" x14ac:dyDescent="0.3">
      <c r="A57" s="1" t="s">
        <v>663</v>
      </c>
      <c r="B57" s="1" t="s">
        <v>665</v>
      </c>
      <c r="C57" s="2" t="s">
        <v>77</v>
      </c>
      <c r="D57" s="4">
        <v>81</v>
      </c>
      <c r="E57" s="15">
        <f>D57*15</f>
        <v>1215</v>
      </c>
      <c r="F57" s="2" t="s">
        <v>99</v>
      </c>
      <c r="G57" s="1" t="s">
        <v>176</v>
      </c>
      <c r="H57" s="1" t="s">
        <v>274</v>
      </c>
      <c r="I57" s="1" t="s">
        <v>249</v>
      </c>
      <c r="J57" s="41"/>
    </row>
    <row r="58" spans="1:10" ht="16.5" thickTop="1" thickBot="1" x14ac:dyDescent="0.3">
      <c r="A58" s="1" t="s">
        <v>844</v>
      </c>
      <c r="B58" s="1" t="s">
        <v>843</v>
      </c>
      <c r="C58" s="2" t="s">
        <v>90</v>
      </c>
      <c r="D58" s="4">
        <v>6</v>
      </c>
      <c r="E58" s="15">
        <f>D58*5</f>
        <v>30</v>
      </c>
      <c r="F58" s="2" t="s">
        <v>99</v>
      </c>
      <c r="G58" s="1" t="s">
        <v>176</v>
      </c>
      <c r="H58" s="1" t="s">
        <v>196</v>
      </c>
      <c r="I58" s="1" t="s">
        <v>249</v>
      </c>
      <c r="J58" s="41"/>
    </row>
    <row r="59" spans="1:10" ht="16.5" thickTop="1" thickBot="1" x14ac:dyDescent="0.3">
      <c r="A59" s="1" t="s">
        <v>844</v>
      </c>
      <c r="B59" s="1" t="s">
        <v>845</v>
      </c>
      <c r="C59" s="2" t="s">
        <v>77</v>
      </c>
      <c r="D59" s="4">
        <v>102</v>
      </c>
      <c r="E59" s="15">
        <f>D59*15</f>
        <v>1530</v>
      </c>
      <c r="F59" s="2" t="s">
        <v>99</v>
      </c>
      <c r="G59" s="1" t="s">
        <v>176</v>
      </c>
      <c r="H59" s="1" t="s">
        <v>200</v>
      </c>
      <c r="I59" s="1" t="s">
        <v>249</v>
      </c>
      <c r="J59" s="41"/>
    </row>
    <row r="60" spans="1:10" ht="16.5" thickTop="1" thickBot="1" x14ac:dyDescent="0.3">
      <c r="A60" s="1" t="s">
        <v>698</v>
      </c>
      <c r="B60" s="1" t="s">
        <v>699</v>
      </c>
      <c r="C60" s="2" t="s">
        <v>90</v>
      </c>
      <c r="D60" s="4">
        <v>249</v>
      </c>
      <c r="E60" s="15">
        <f>D60*5</f>
        <v>1245</v>
      </c>
      <c r="F60" s="2" t="s">
        <v>99</v>
      </c>
      <c r="G60" s="1" t="s">
        <v>176</v>
      </c>
      <c r="H60" s="1" t="s">
        <v>196</v>
      </c>
      <c r="I60" s="1" t="s">
        <v>249</v>
      </c>
      <c r="J60" s="41"/>
    </row>
    <row r="61" spans="1:10" ht="16.5" thickTop="1" thickBot="1" x14ac:dyDescent="0.3">
      <c r="A61" s="1" t="s">
        <v>698</v>
      </c>
      <c r="B61" s="1" t="s">
        <v>700</v>
      </c>
      <c r="C61" s="2" t="s">
        <v>77</v>
      </c>
      <c r="D61" s="4">
        <v>215</v>
      </c>
      <c r="E61" s="15">
        <f t="shared" ref="E61:E62" si="4">D61*15</f>
        <v>3225</v>
      </c>
      <c r="F61" s="2" t="s">
        <v>99</v>
      </c>
      <c r="G61" s="1" t="s">
        <v>176</v>
      </c>
      <c r="H61" s="1" t="s">
        <v>835</v>
      </c>
      <c r="I61" s="1" t="s">
        <v>249</v>
      </c>
      <c r="J61" s="41"/>
    </row>
    <row r="62" spans="1:10" ht="16.5" thickTop="1" thickBot="1" x14ac:dyDescent="0.3">
      <c r="A62" s="1" t="s">
        <v>698</v>
      </c>
      <c r="B62" s="1" t="s">
        <v>701</v>
      </c>
      <c r="C62" s="2" t="s">
        <v>77</v>
      </c>
      <c r="D62" s="4">
        <v>25</v>
      </c>
      <c r="E62" s="15">
        <f t="shared" si="4"/>
        <v>375</v>
      </c>
      <c r="F62" s="2" t="s">
        <v>99</v>
      </c>
      <c r="G62" s="1" t="s">
        <v>176</v>
      </c>
      <c r="H62" s="1" t="s">
        <v>846</v>
      </c>
      <c r="I62" s="1" t="s">
        <v>249</v>
      </c>
      <c r="J62" s="41"/>
    </row>
    <row r="63" spans="1:10" ht="16.5" thickTop="1" thickBot="1" x14ac:dyDescent="0.3">
      <c r="A63" s="1" t="s">
        <v>848</v>
      </c>
      <c r="B63" s="1" t="s">
        <v>847</v>
      </c>
      <c r="C63" s="2" t="s">
        <v>90</v>
      </c>
      <c r="D63" s="4">
        <v>18</v>
      </c>
      <c r="E63" s="15">
        <f>D63*5</f>
        <v>90</v>
      </c>
      <c r="F63" s="2" t="s">
        <v>99</v>
      </c>
      <c r="G63" s="1" t="s">
        <v>176</v>
      </c>
      <c r="H63" s="1" t="s">
        <v>196</v>
      </c>
      <c r="I63" s="1" t="s">
        <v>249</v>
      </c>
      <c r="J63" s="41"/>
    </row>
    <row r="64" spans="1:10" ht="16.5" thickTop="1" thickBot="1" x14ac:dyDescent="0.3">
      <c r="A64" s="1" t="s">
        <v>848</v>
      </c>
      <c r="B64" s="1" t="s">
        <v>849</v>
      </c>
      <c r="C64" s="2" t="s">
        <v>77</v>
      </c>
      <c r="D64" s="4">
        <v>81</v>
      </c>
      <c r="E64" s="15">
        <f>D64*15</f>
        <v>1215</v>
      </c>
      <c r="F64" s="2" t="s">
        <v>99</v>
      </c>
      <c r="G64" s="1" t="s">
        <v>176</v>
      </c>
      <c r="H64" s="1" t="s">
        <v>200</v>
      </c>
      <c r="I64" s="1" t="s">
        <v>249</v>
      </c>
      <c r="J64" s="41"/>
    </row>
    <row r="65" spans="1:10" ht="16.5" thickTop="1" thickBot="1" x14ac:dyDescent="0.3">
      <c r="A65" s="1" t="s">
        <v>681</v>
      </c>
      <c r="B65" s="1" t="s">
        <v>682</v>
      </c>
      <c r="C65" s="2" t="s">
        <v>90</v>
      </c>
      <c r="D65" s="4">
        <v>23</v>
      </c>
      <c r="E65" s="15">
        <f>D65*5</f>
        <v>115</v>
      </c>
      <c r="F65" s="2" t="s">
        <v>99</v>
      </c>
      <c r="G65" s="1" t="s">
        <v>176</v>
      </c>
      <c r="H65" s="1" t="s">
        <v>196</v>
      </c>
      <c r="I65" s="1" t="s">
        <v>249</v>
      </c>
      <c r="J65" s="41"/>
    </row>
    <row r="66" spans="1:10" ht="16.5" thickTop="1" thickBot="1" x14ac:dyDescent="0.3">
      <c r="A66" s="1" t="s">
        <v>681</v>
      </c>
      <c r="B66" s="1" t="s">
        <v>683</v>
      </c>
      <c r="C66" s="2" t="s">
        <v>77</v>
      </c>
      <c r="D66" s="4">
        <v>111</v>
      </c>
      <c r="E66" s="15">
        <f>D66*15</f>
        <v>1665</v>
      </c>
      <c r="F66" s="2" t="s">
        <v>99</v>
      </c>
      <c r="G66" s="1" t="s">
        <v>176</v>
      </c>
      <c r="H66" s="1" t="s">
        <v>200</v>
      </c>
      <c r="I66" s="1" t="s">
        <v>249</v>
      </c>
      <c r="J66" s="41"/>
    </row>
    <row r="67" spans="1:10" ht="16.5" thickTop="1" thickBot="1" x14ac:dyDescent="0.3">
      <c r="A67" s="1" t="s">
        <v>684</v>
      </c>
      <c r="B67" s="1" t="s">
        <v>685</v>
      </c>
      <c r="C67" s="2" t="s">
        <v>90</v>
      </c>
      <c r="D67" s="4">
        <v>22</v>
      </c>
      <c r="E67" s="15">
        <f>D67*5</f>
        <v>110</v>
      </c>
      <c r="F67" s="2" t="s">
        <v>99</v>
      </c>
      <c r="G67" s="1" t="s">
        <v>176</v>
      </c>
      <c r="H67" s="1" t="s">
        <v>196</v>
      </c>
      <c r="I67" s="1" t="s">
        <v>249</v>
      </c>
      <c r="J67" s="41"/>
    </row>
    <row r="68" spans="1:10" ht="16.5" thickTop="1" thickBot="1" x14ac:dyDescent="0.3">
      <c r="A68" s="1" t="s">
        <v>684</v>
      </c>
      <c r="B68" s="1" t="s">
        <v>686</v>
      </c>
      <c r="C68" s="2" t="s">
        <v>77</v>
      </c>
      <c r="D68" s="4">
        <v>4</v>
      </c>
      <c r="E68" s="15">
        <f t="shared" ref="E68:E69" si="5">D68*15</f>
        <v>60</v>
      </c>
      <c r="F68" s="2" t="s">
        <v>99</v>
      </c>
      <c r="G68" s="1" t="s">
        <v>176</v>
      </c>
      <c r="H68" s="1" t="s">
        <v>850</v>
      </c>
      <c r="I68" s="1" t="s">
        <v>249</v>
      </c>
      <c r="J68" s="41"/>
    </row>
    <row r="69" spans="1:10" ht="16.5" thickTop="1" thickBot="1" x14ac:dyDescent="0.3">
      <c r="A69" s="1" t="s">
        <v>684</v>
      </c>
      <c r="B69" s="1" t="s">
        <v>687</v>
      </c>
      <c r="C69" s="2" t="s">
        <v>77</v>
      </c>
      <c r="D69" s="4">
        <v>125</v>
      </c>
      <c r="E69" s="15">
        <f t="shared" si="5"/>
        <v>1875</v>
      </c>
      <c r="F69" s="2" t="s">
        <v>99</v>
      </c>
      <c r="G69" s="1" t="s">
        <v>176</v>
      </c>
      <c r="H69" s="1" t="s">
        <v>200</v>
      </c>
      <c r="I69" s="1" t="s">
        <v>249</v>
      </c>
      <c r="J69" s="41"/>
    </row>
    <row r="70" spans="1:10" ht="16.5" thickTop="1" thickBot="1" x14ac:dyDescent="0.3">
      <c r="A70" s="1" t="s">
        <v>688</v>
      </c>
      <c r="B70" s="1" t="s">
        <v>689</v>
      </c>
      <c r="C70" s="2" t="s">
        <v>90</v>
      </c>
      <c r="D70" s="4">
        <v>29</v>
      </c>
      <c r="E70" s="15">
        <f>D70*5</f>
        <v>145</v>
      </c>
      <c r="F70" s="2" t="s">
        <v>99</v>
      </c>
      <c r="G70" s="1" t="s">
        <v>176</v>
      </c>
      <c r="H70" s="1" t="s">
        <v>196</v>
      </c>
      <c r="I70" s="1" t="s">
        <v>249</v>
      </c>
      <c r="J70" s="41"/>
    </row>
    <row r="71" spans="1:10" ht="16.5" thickTop="1" thickBot="1" x14ac:dyDescent="0.3">
      <c r="A71" s="1" t="s">
        <v>688</v>
      </c>
      <c r="B71" s="1" t="s">
        <v>690</v>
      </c>
      <c r="C71" s="2" t="s">
        <v>77</v>
      </c>
      <c r="D71" s="4">
        <v>140</v>
      </c>
      <c r="E71" s="15">
        <f t="shared" ref="E71:E72" si="6">D71*15</f>
        <v>2100</v>
      </c>
      <c r="F71" s="2" t="s">
        <v>99</v>
      </c>
      <c r="G71" s="1" t="s">
        <v>176</v>
      </c>
      <c r="H71" s="1" t="s">
        <v>197</v>
      </c>
      <c r="I71" s="1" t="s">
        <v>249</v>
      </c>
      <c r="J71" s="41"/>
    </row>
    <row r="72" spans="1:10" ht="16.5" thickTop="1" thickBot="1" x14ac:dyDescent="0.3">
      <c r="A72" s="1" t="s">
        <v>688</v>
      </c>
      <c r="B72" s="1" t="s">
        <v>691</v>
      </c>
      <c r="C72" s="2" t="s">
        <v>77</v>
      </c>
      <c r="D72" s="4">
        <v>6</v>
      </c>
      <c r="E72" s="15">
        <f t="shared" si="6"/>
        <v>90</v>
      </c>
      <c r="F72" s="2" t="s">
        <v>99</v>
      </c>
      <c r="G72" s="1" t="s">
        <v>176</v>
      </c>
      <c r="H72" s="1" t="s">
        <v>851</v>
      </c>
      <c r="I72" s="1" t="s">
        <v>249</v>
      </c>
      <c r="J72" s="41"/>
    </row>
    <row r="73" spans="1:10" ht="16.5" thickTop="1" thickBot="1" x14ac:dyDescent="0.3">
      <c r="A73" s="1" t="s">
        <v>853</v>
      </c>
      <c r="B73" s="1" t="s">
        <v>852</v>
      </c>
      <c r="C73" s="2" t="s">
        <v>90</v>
      </c>
      <c r="D73" s="4">
        <v>16</v>
      </c>
      <c r="E73" s="15">
        <f>D73*5</f>
        <v>80</v>
      </c>
      <c r="F73" s="2" t="s">
        <v>99</v>
      </c>
      <c r="G73" s="1" t="s">
        <v>176</v>
      </c>
      <c r="H73" s="1" t="s">
        <v>196</v>
      </c>
      <c r="I73" s="1" t="s">
        <v>249</v>
      </c>
      <c r="J73" s="41"/>
    </row>
    <row r="74" spans="1:10" ht="16.5" thickTop="1" thickBot="1" x14ac:dyDescent="0.3">
      <c r="A74" s="1" t="s">
        <v>853</v>
      </c>
      <c r="B74" s="1" t="s">
        <v>854</v>
      </c>
      <c r="C74" s="2" t="s">
        <v>77</v>
      </c>
      <c r="D74" s="4">
        <v>99</v>
      </c>
      <c r="E74" s="15">
        <f t="shared" ref="E74:E75" si="7">D74*15</f>
        <v>1485</v>
      </c>
      <c r="F74" s="2" t="s">
        <v>99</v>
      </c>
      <c r="G74" s="1" t="s">
        <v>176</v>
      </c>
      <c r="H74" s="1" t="s">
        <v>197</v>
      </c>
      <c r="I74" s="1" t="s">
        <v>249</v>
      </c>
      <c r="J74" s="41"/>
    </row>
    <row r="75" spans="1:10" ht="16.5" thickTop="1" thickBot="1" x14ac:dyDescent="0.3">
      <c r="A75" s="1" t="s">
        <v>678</v>
      </c>
      <c r="B75" s="1" t="s">
        <v>679</v>
      </c>
      <c r="C75" s="2" t="s">
        <v>77</v>
      </c>
      <c r="D75" s="4">
        <v>74</v>
      </c>
      <c r="E75" s="15">
        <f t="shared" si="7"/>
        <v>1110</v>
      </c>
      <c r="F75" s="2" t="s">
        <v>99</v>
      </c>
      <c r="G75" s="1" t="s">
        <v>176</v>
      </c>
      <c r="H75" s="1" t="s">
        <v>197</v>
      </c>
      <c r="I75" s="1" t="s">
        <v>249</v>
      </c>
      <c r="J75" s="41"/>
    </row>
    <row r="76" spans="1:10" ht="16.5" thickTop="1" thickBot="1" x14ac:dyDescent="0.3">
      <c r="A76" s="1" t="s">
        <v>678</v>
      </c>
      <c r="B76" s="1" t="s">
        <v>680</v>
      </c>
      <c r="C76" s="2" t="s">
        <v>90</v>
      </c>
      <c r="D76" s="4">
        <v>17</v>
      </c>
      <c r="E76" s="15">
        <f t="shared" ref="E76:E77" si="8">D76*5</f>
        <v>85</v>
      </c>
      <c r="F76" s="2" t="s">
        <v>99</v>
      </c>
      <c r="G76" s="1" t="s">
        <v>176</v>
      </c>
      <c r="H76" s="1" t="s">
        <v>196</v>
      </c>
      <c r="I76" s="1" t="s">
        <v>249</v>
      </c>
      <c r="J76" s="41"/>
    </row>
    <row r="77" spans="1:10" ht="16.5" thickTop="1" thickBot="1" x14ac:dyDescent="0.3">
      <c r="A77" s="1" t="s">
        <v>702</v>
      </c>
      <c r="B77" s="1" t="s">
        <v>703</v>
      </c>
      <c r="C77" s="2" t="s">
        <v>90</v>
      </c>
      <c r="D77" s="4">
        <v>24</v>
      </c>
      <c r="E77" s="15">
        <f t="shared" si="8"/>
        <v>120</v>
      </c>
      <c r="F77" s="2" t="s">
        <v>99</v>
      </c>
      <c r="G77" s="1" t="s">
        <v>176</v>
      </c>
      <c r="H77" s="1" t="s">
        <v>196</v>
      </c>
      <c r="I77" s="1" t="s">
        <v>249</v>
      </c>
      <c r="J77" s="41"/>
    </row>
    <row r="78" spans="1:10" ht="16.5" thickTop="1" thickBot="1" x14ac:dyDescent="0.3">
      <c r="A78" s="1" t="s">
        <v>704</v>
      </c>
      <c r="B78" s="1" t="s">
        <v>705</v>
      </c>
      <c r="C78" s="2" t="s">
        <v>90</v>
      </c>
      <c r="D78" s="4">
        <v>14</v>
      </c>
      <c r="E78" s="15">
        <v>75</v>
      </c>
      <c r="F78" s="2" t="s">
        <v>707</v>
      </c>
      <c r="G78" s="1" t="s">
        <v>176</v>
      </c>
      <c r="H78" s="1"/>
      <c r="I78" s="1" t="s">
        <v>249</v>
      </c>
      <c r="J78" s="41">
        <f>SUMPRODUCT(E78:E79)*1.15</f>
        <v>1242</v>
      </c>
    </row>
    <row r="79" spans="1:10" ht="16.5" thickTop="1" thickBot="1" x14ac:dyDescent="0.3">
      <c r="A79" s="1" t="s">
        <v>704</v>
      </c>
      <c r="B79" s="1" t="s">
        <v>706</v>
      </c>
      <c r="C79" s="2" t="s">
        <v>77</v>
      </c>
      <c r="D79" s="4">
        <v>66</v>
      </c>
      <c r="E79" s="15">
        <v>1005</v>
      </c>
      <c r="F79" s="2" t="s">
        <v>707</v>
      </c>
      <c r="G79" s="1" t="s">
        <v>176</v>
      </c>
      <c r="H79" s="1"/>
      <c r="I79" s="1" t="s">
        <v>249</v>
      </c>
      <c r="J79" s="41"/>
    </row>
    <row r="80" spans="1:10" ht="16.5" thickTop="1" thickBot="1" x14ac:dyDescent="0.3">
      <c r="A80" s="34"/>
      <c r="B80" s="35"/>
      <c r="C80" s="35"/>
      <c r="D80" s="36"/>
      <c r="E80" s="36"/>
      <c r="F80" s="35"/>
      <c r="G80" s="35"/>
      <c r="H80" s="35"/>
      <c r="I80" s="35"/>
      <c r="J80" s="42"/>
    </row>
    <row r="81" spans="1:10" ht="20.25" thickTop="1" thickBot="1" x14ac:dyDescent="0.3">
      <c r="A81" s="46" t="s">
        <v>195</v>
      </c>
      <c r="B81" s="47"/>
      <c r="C81" s="47"/>
      <c r="D81" s="47"/>
      <c r="E81" s="47"/>
      <c r="F81" s="47"/>
      <c r="G81" s="47"/>
      <c r="H81" s="47"/>
      <c r="I81" s="47"/>
      <c r="J81" s="47"/>
    </row>
    <row r="82" spans="1:10" ht="16.5" thickTop="1" thickBot="1" x14ac:dyDescent="0.3">
      <c r="A82" s="1" t="s">
        <v>558</v>
      </c>
      <c r="B82" s="1" t="s">
        <v>559</v>
      </c>
      <c r="C82" s="2" t="s">
        <v>90</v>
      </c>
      <c r="D82" s="4">
        <v>12</v>
      </c>
      <c r="E82" s="15">
        <f>D82*5</f>
        <v>60</v>
      </c>
      <c r="F82" s="2" t="s">
        <v>560</v>
      </c>
      <c r="G82" s="1" t="s">
        <v>176</v>
      </c>
      <c r="H82" s="1" t="s">
        <v>196</v>
      </c>
      <c r="I82" s="1" t="s">
        <v>249</v>
      </c>
      <c r="J82" s="41">
        <f>SUMPRODUCT(E82:E83)*1.15</f>
        <v>793.49999999999989</v>
      </c>
    </row>
    <row r="83" spans="1:10" ht="16.5" thickTop="1" thickBot="1" x14ac:dyDescent="0.3">
      <c r="A83" s="1" t="s">
        <v>558</v>
      </c>
      <c r="B83" s="1" t="s">
        <v>561</v>
      </c>
      <c r="C83" s="2" t="s">
        <v>77</v>
      </c>
      <c r="D83" s="4">
        <v>42</v>
      </c>
      <c r="E83" s="15">
        <f>D83*15</f>
        <v>630</v>
      </c>
      <c r="F83" s="2" t="s">
        <v>560</v>
      </c>
      <c r="G83" s="1" t="s">
        <v>176</v>
      </c>
      <c r="H83" s="1" t="s">
        <v>274</v>
      </c>
      <c r="I83" s="1" t="s">
        <v>249</v>
      </c>
      <c r="J83" s="41"/>
    </row>
    <row r="84" spans="1:10" ht="16.5" thickTop="1" thickBot="1" x14ac:dyDescent="0.3">
      <c r="A84" s="1" t="s">
        <v>562</v>
      </c>
      <c r="B84" s="1" t="s">
        <v>563</v>
      </c>
      <c r="C84" s="2" t="s">
        <v>90</v>
      </c>
      <c r="D84" s="4">
        <v>9</v>
      </c>
      <c r="E84" s="15">
        <f>D84*5</f>
        <v>45</v>
      </c>
      <c r="F84" s="2" t="s">
        <v>564</v>
      </c>
      <c r="G84" s="1" t="s">
        <v>176</v>
      </c>
      <c r="H84" s="1" t="s">
        <v>196</v>
      </c>
      <c r="I84" s="1" t="s">
        <v>249</v>
      </c>
      <c r="J84" s="41">
        <f>SUMPRODUCT(E84:E85)*1.15</f>
        <v>1121.25</v>
      </c>
    </row>
    <row r="85" spans="1:10" ht="16.5" thickTop="1" thickBot="1" x14ac:dyDescent="0.3">
      <c r="A85" s="1" t="s">
        <v>562</v>
      </c>
      <c r="B85" s="1" t="s">
        <v>565</v>
      </c>
      <c r="C85" s="2" t="s">
        <v>77</v>
      </c>
      <c r="D85" s="4">
        <v>62</v>
      </c>
      <c r="E85" s="15">
        <f>D85*15</f>
        <v>930</v>
      </c>
      <c r="F85" s="2" t="s">
        <v>564</v>
      </c>
      <c r="G85" s="1" t="s">
        <v>176</v>
      </c>
      <c r="H85" s="1" t="s">
        <v>274</v>
      </c>
      <c r="I85" s="1" t="s">
        <v>249</v>
      </c>
      <c r="J85" s="41"/>
    </row>
    <row r="86" spans="1:10" ht="16.5" thickTop="1" thickBot="1" x14ac:dyDescent="0.3">
      <c r="A86" s="1" t="s">
        <v>566</v>
      </c>
      <c r="B86" s="1" t="s">
        <v>567</v>
      </c>
      <c r="C86" s="2" t="s">
        <v>90</v>
      </c>
      <c r="D86" s="4">
        <v>11</v>
      </c>
      <c r="E86" s="15">
        <f>D86*5</f>
        <v>55</v>
      </c>
      <c r="F86" s="2" t="s">
        <v>568</v>
      </c>
      <c r="G86" s="1" t="s">
        <v>176</v>
      </c>
      <c r="H86" s="1" t="s">
        <v>196</v>
      </c>
      <c r="I86" s="1" t="s">
        <v>249</v>
      </c>
      <c r="J86" s="41">
        <f>SUMPRODUCT(E86:E87)*1.15</f>
        <v>649.75</v>
      </c>
    </row>
    <row r="87" spans="1:10" ht="16.5" thickTop="1" thickBot="1" x14ac:dyDescent="0.3">
      <c r="A87" s="1" t="s">
        <v>566</v>
      </c>
      <c r="B87" s="1" t="s">
        <v>569</v>
      </c>
      <c r="C87" s="2" t="s">
        <v>77</v>
      </c>
      <c r="D87" s="4">
        <v>34</v>
      </c>
      <c r="E87" s="15">
        <f>D87*15</f>
        <v>510</v>
      </c>
      <c r="F87" s="2" t="s">
        <v>568</v>
      </c>
      <c r="G87" s="1" t="s">
        <v>176</v>
      </c>
      <c r="H87" s="1" t="s">
        <v>274</v>
      </c>
      <c r="I87" s="1" t="s">
        <v>249</v>
      </c>
      <c r="J87" s="41"/>
    </row>
    <row r="88" spans="1:10" ht="16.5" thickTop="1" thickBot="1" x14ac:dyDescent="0.3">
      <c r="A88" s="1" t="s">
        <v>570</v>
      </c>
      <c r="B88" s="1" t="s">
        <v>571</v>
      </c>
      <c r="C88" s="2" t="s">
        <v>90</v>
      </c>
      <c r="D88" s="4">
        <v>12</v>
      </c>
      <c r="E88" s="15">
        <f>D88*5</f>
        <v>60</v>
      </c>
      <c r="F88" s="2" t="s">
        <v>572</v>
      </c>
      <c r="G88" s="1" t="s">
        <v>176</v>
      </c>
      <c r="H88" s="1" t="s">
        <v>196</v>
      </c>
      <c r="I88" s="1" t="s">
        <v>249</v>
      </c>
      <c r="J88" s="41">
        <f>SUMPRODUCT(E88:E89)*1.15</f>
        <v>845.24999999999989</v>
      </c>
    </row>
    <row r="89" spans="1:10" ht="16.5" thickTop="1" thickBot="1" x14ac:dyDescent="0.3">
      <c r="A89" s="1" t="s">
        <v>570</v>
      </c>
      <c r="B89" s="1" t="s">
        <v>573</v>
      </c>
      <c r="C89" s="2" t="s">
        <v>77</v>
      </c>
      <c r="D89" s="4">
        <v>45</v>
      </c>
      <c r="E89" s="15">
        <f t="shared" ref="E89" si="9">D89*15</f>
        <v>675</v>
      </c>
      <c r="F89" s="2" t="s">
        <v>572</v>
      </c>
      <c r="G89" s="1" t="s">
        <v>176</v>
      </c>
      <c r="H89" s="1" t="s">
        <v>343</v>
      </c>
      <c r="I89" s="1" t="s">
        <v>249</v>
      </c>
      <c r="J89" s="41"/>
    </row>
    <row r="90" spans="1:10" ht="16.5" thickTop="1" thickBot="1" x14ac:dyDescent="0.3">
      <c r="A90" s="1" t="s">
        <v>724</v>
      </c>
      <c r="B90" s="1" t="s">
        <v>725</v>
      </c>
      <c r="C90" s="2" t="s">
        <v>90</v>
      </c>
      <c r="D90" s="4">
        <v>10</v>
      </c>
      <c r="E90" s="15">
        <f>D90*5</f>
        <v>50</v>
      </c>
      <c r="F90" s="2" t="s">
        <v>727</v>
      </c>
      <c r="G90" s="1" t="s">
        <v>176</v>
      </c>
      <c r="H90" s="1" t="s">
        <v>196</v>
      </c>
      <c r="I90" s="1" t="s">
        <v>249</v>
      </c>
      <c r="J90" s="41">
        <f>SUMPRODUCT(E90:E91)*1.15</f>
        <v>592.25</v>
      </c>
    </row>
    <row r="91" spans="1:10" ht="16.5" thickTop="1" thickBot="1" x14ac:dyDescent="0.3">
      <c r="A91" s="1" t="s">
        <v>724</v>
      </c>
      <c r="B91" s="1" t="s">
        <v>726</v>
      </c>
      <c r="C91" s="2" t="s">
        <v>77</v>
      </c>
      <c r="D91" s="4">
        <v>31</v>
      </c>
      <c r="E91" s="15">
        <f>D91*15</f>
        <v>465</v>
      </c>
      <c r="F91" s="2" t="s">
        <v>727</v>
      </c>
      <c r="G91" s="1" t="s">
        <v>176</v>
      </c>
      <c r="H91" s="1" t="s">
        <v>274</v>
      </c>
      <c r="I91" s="1" t="s">
        <v>249</v>
      </c>
      <c r="J91" s="41"/>
    </row>
    <row r="92" spans="1:10" ht="16.5" thickTop="1" thickBot="1" x14ac:dyDescent="0.3">
      <c r="A92" s="1" t="s">
        <v>577</v>
      </c>
      <c r="B92" s="1" t="s">
        <v>728</v>
      </c>
      <c r="C92" s="2" t="s">
        <v>77</v>
      </c>
      <c r="D92" s="4">
        <v>1</v>
      </c>
      <c r="E92" s="15">
        <f>D92*15</f>
        <v>15</v>
      </c>
      <c r="F92" s="2" t="s">
        <v>579</v>
      </c>
      <c r="G92" s="1" t="s">
        <v>176</v>
      </c>
      <c r="H92" s="1" t="s">
        <v>274</v>
      </c>
      <c r="I92" s="1" t="s">
        <v>249</v>
      </c>
      <c r="J92" s="41">
        <f>SUMPRODUCT(E92:E98)*1.15</f>
        <v>1408.75</v>
      </c>
    </row>
    <row r="93" spans="1:10" ht="16.5" thickTop="1" thickBot="1" x14ac:dyDescent="0.3">
      <c r="A93" s="1" t="s">
        <v>577</v>
      </c>
      <c r="B93" s="1" t="s">
        <v>729</v>
      </c>
      <c r="C93" s="2" t="s">
        <v>90</v>
      </c>
      <c r="D93" s="4">
        <v>6</v>
      </c>
      <c r="E93" s="15">
        <f>D93*5</f>
        <v>30</v>
      </c>
      <c r="F93" s="2" t="s">
        <v>579</v>
      </c>
      <c r="G93" s="1" t="s">
        <v>176</v>
      </c>
      <c r="H93" s="1" t="s">
        <v>196</v>
      </c>
      <c r="I93" s="1" t="s">
        <v>249</v>
      </c>
      <c r="J93" s="41"/>
    </row>
    <row r="94" spans="1:10" ht="16.5" thickTop="1" thickBot="1" x14ac:dyDescent="0.3">
      <c r="A94" s="1" t="s">
        <v>577</v>
      </c>
      <c r="B94" s="1" t="s">
        <v>578</v>
      </c>
      <c r="C94" s="2" t="s">
        <v>77</v>
      </c>
      <c r="D94" s="4">
        <v>18</v>
      </c>
      <c r="E94" s="15">
        <f>D94*15</f>
        <v>270</v>
      </c>
      <c r="F94" s="2" t="s">
        <v>579</v>
      </c>
      <c r="G94" s="1" t="s">
        <v>176</v>
      </c>
      <c r="H94" s="1" t="s">
        <v>274</v>
      </c>
      <c r="I94" s="1" t="s">
        <v>249</v>
      </c>
      <c r="J94" s="41"/>
    </row>
    <row r="95" spans="1:10" ht="16.5" thickTop="1" thickBot="1" x14ac:dyDescent="0.3">
      <c r="A95" s="1" t="s">
        <v>580</v>
      </c>
      <c r="B95" s="1" t="s">
        <v>730</v>
      </c>
      <c r="C95" s="2" t="s">
        <v>90</v>
      </c>
      <c r="D95" s="4">
        <v>14</v>
      </c>
      <c r="E95" s="15">
        <f>D95*5</f>
        <v>70</v>
      </c>
      <c r="F95" s="2" t="s">
        <v>579</v>
      </c>
      <c r="G95" s="1" t="s">
        <v>176</v>
      </c>
      <c r="H95" s="1" t="s">
        <v>196</v>
      </c>
      <c r="I95" s="1" t="s">
        <v>249</v>
      </c>
      <c r="J95" s="41"/>
    </row>
    <row r="96" spans="1:10" ht="16.5" thickTop="1" thickBot="1" x14ac:dyDescent="0.3">
      <c r="A96" s="1" t="s">
        <v>580</v>
      </c>
      <c r="B96" s="1" t="s">
        <v>731</v>
      </c>
      <c r="C96" s="2" t="s">
        <v>77</v>
      </c>
      <c r="D96" s="4">
        <v>7</v>
      </c>
      <c r="E96" s="15">
        <f>D96*15</f>
        <v>105</v>
      </c>
      <c r="F96" s="2" t="s">
        <v>579</v>
      </c>
      <c r="G96" s="1" t="s">
        <v>176</v>
      </c>
      <c r="H96" s="1" t="s">
        <v>274</v>
      </c>
      <c r="I96" s="1" t="s">
        <v>249</v>
      </c>
      <c r="J96" s="41"/>
    </row>
    <row r="97" spans="1:10" ht="16.5" thickTop="1" thickBot="1" x14ac:dyDescent="0.3">
      <c r="A97" s="1" t="s">
        <v>580</v>
      </c>
      <c r="B97" s="1" t="s">
        <v>732</v>
      </c>
      <c r="C97" s="2" t="s">
        <v>77</v>
      </c>
      <c r="D97" s="4">
        <v>7</v>
      </c>
      <c r="E97" s="15">
        <f>D97*15</f>
        <v>105</v>
      </c>
      <c r="F97" s="2" t="s">
        <v>579</v>
      </c>
      <c r="G97" s="1" t="s">
        <v>176</v>
      </c>
      <c r="H97" s="1" t="s">
        <v>274</v>
      </c>
      <c r="I97" s="1" t="s">
        <v>249</v>
      </c>
      <c r="J97" s="41"/>
    </row>
    <row r="98" spans="1:10" ht="16.5" thickTop="1" thickBot="1" x14ac:dyDescent="0.3">
      <c r="A98" s="1" t="s">
        <v>580</v>
      </c>
      <c r="B98" s="1" t="s">
        <v>581</v>
      </c>
      <c r="C98" s="2" t="s">
        <v>77</v>
      </c>
      <c r="D98" s="4">
        <v>42</v>
      </c>
      <c r="E98" s="15">
        <f>D98*15</f>
        <v>630</v>
      </c>
      <c r="F98" s="2" t="s">
        <v>579</v>
      </c>
      <c r="G98" s="1" t="s">
        <v>176</v>
      </c>
      <c r="H98" s="1" t="s">
        <v>274</v>
      </c>
      <c r="I98" s="1" t="s">
        <v>249</v>
      </c>
      <c r="J98" s="41"/>
    </row>
    <row r="99" spans="1:10" ht="16.5" thickTop="1" thickBot="1" x14ac:dyDescent="0.3">
      <c r="A99" s="1" t="s">
        <v>95</v>
      </c>
      <c r="B99" s="1" t="s">
        <v>708</v>
      </c>
      <c r="C99" s="2" t="s">
        <v>90</v>
      </c>
      <c r="D99" s="4">
        <v>11</v>
      </c>
      <c r="E99" s="15">
        <f>D99*5</f>
        <v>55</v>
      </c>
      <c r="F99" s="2" t="s">
        <v>95</v>
      </c>
      <c r="G99" s="1" t="s">
        <v>176</v>
      </c>
      <c r="H99" s="1" t="s">
        <v>196</v>
      </c>
      <c r="I99" s="1" t="s">
        <v>249</v>
      </c>
      <c r="J99" s="41" t="s">
        <v>927</v>
      </c>
    </row>
    <row r="100" spans="1:10" ht="16.5" thickTop="1" thickBot="1" x14ac:dyDescent="0.3">
      <c r="A100" s="1" t="s">
        <v>709</v>
      </c>
      <c r="B100" s="1" t="s">
        <v>710</v>
      </c>
      <c r="C100" s="2" t="s">
        <v>90</v>
      </c>
      <c r="D100" s="4">
        <v>187</v>
      </c>
      <c r="E100" s="15">
        <f t="shared" ref="E100" si="10">D100*5</f>
        <v>935</v>
      </c>
      <c r="F100" s="2" t="s">
        <v>95</v>
      </c>
      <c r="G100" s="1" t="s">
        <v>176</v>
      </c>
      <c r="H100" s="1" t="s">
        <v>196</v>
      </c>
      <c r="I100" s="1" t="s">
        <v>249</v>
      </c>
      <c r="J100" s="41"/>
    </row>
    <row r="101" spans="1:10" ht="16.5" thickTop="1" thickBot="1" x14ac:dyDescent="0.3">
      <c r="A101" s="1" t="s">
        <v>709</v>
      </c>
      <c r="B101" s="1" t="s">
        <v>711</v>
      </c>
      <c r="C101" s="2" t="s">
        <v>77</v>
      </c>
      <c r="D101" s="4">
        <v>258</v>
      </c>
      <c r="E101" s="15">
        <f>D101*15</f>
        <v>3870</v>
      </c>
      <c r="F101" s="2" t="s">
        <v>95</v>
      </c>
      <c r="G101" s="1" t="s">
        <v>176</v>
      </c>
      <c r="H101" s="1" t="s">
        <v>274</v>
      </c>
      <c r="I101" s="1" t="s">
        <v>249</v>
      </c>
      <c r="J101" s="41"/>
    </row>
    <row r="102" spans="1:10" ht="16.5" thickTop="1" thickBot="1" x14ac:dyDescent="0.3">
      <c r="A102" s="1" t="s">
        <v>709</v>
      </c>
      <c r="B102" s="1" t="s">
        <v>712</v>
      </c>
      <c r="C102" s="2" t="s">
        <v>77</v>
      </c>
      <c r="D102" s="4">
        <v>19</v>
      </c>
      <c r="E102" s="15">
        <f t="shared" ref="E102:E103" si="11">D102*15</f>
        <v>285</v>
      </c>
      <c r="F102" s="2" t="s">
        <v>95</v>
      </c>
      <c r="G102" s="1" t="s">
        <v>176</v>
      </c>
      <c r="H102" s="1" t="s">
        <v>274</v>
      </c>
      <c r="I102" s="1" t="s">
        <v>249</v>
      </c>
      <c r="J102" s="41"/>
    </row>
    <row r="103" spans="1:10" ht="16.5" thickTop="1" thickBot="1" x14ac:dyDescent="0.3">
      <c r="A103" s="1" t="s">
        <v>678</v>
      </c>
      <c r="B103" s="1" t="s">
        <v>812</v>
      </c>
      <c r="C103" s="2" t="s">
        <v>77</v>
      </c>
      <c r="D103" s="4">
        <v>64</v>
      </c>
      <c r="E103" s="15">
        <f t="shared" si="11"/>
        <v>960</v>
      </c>
      <c r="F103" s="2" t="s">
        <v>95</v>
      </c>
      <c r="G103" s="1" t="s">
        <v>176</v>
      </c>
      <c r="H103" s="1" t="s">
        <v>274</v>
      </c>
      <c r="I103" s="1" t="s">
        <v>249</v>
      </c>
      <c r="J103" s="41"/>
    </row>
    <row r="104" spans="1:10" ht="16.5" thickTop="1" thickBot="1" x14ac:dyDescent="0.3">
      <c r="A104" s="1" t="s">
        <v>713</v>
      </c>
      <c r="B104" s="1" t="s">
        <v>714</v>
      </c>
      <c r="C104" s="2" t="s">
        <v>90</v>
      </c>
      <c r="D104" s="4">
        <v>26</v>
      </c>
      <c r="E104" s="15">
        <f t="shared" ref="E104" si="12">D104*5</f>
        <v>130</v>
      </c>
      <c r="F104" s="2" t="s">
        <v>95</v>
      </c>
      <c r="G104" s="1" t="s">
        <v>176</v>
      </c>
      <c r="H104" s="1" t="s">
        <v>196</v>
      </c>
      <c r="I104" s="1" t="s">
        <v>249</v>
      </c>
      <c r="J104" s="41"/>
    </row>
    <row r="105" spans="1:10" ht="16.5" thickTop="1" thickBot="1" x14ac:dyDescent="0.3">
      <c r="A105" s="1" t="s">
        <v>713</v>
      </c>
      <c r="B105" s="1" t="s">
        <v>715</v>
      </c>
      <c r="C105" s="2" t="s">
        <v>77</v>
      </c>
      <c r="D105" s="4">
        <v>8</v>
      </c>
      <c r="E105" s="15">
        <f>D105*15</f>
        <v>120</v>
      </c>
      <c r="F105" s="2" t="s">
        <v>95</v>
      </c>
      <c r="G105" s="1" t="s">
        <v>176</v>
      </c>
      <c r="H105" s="1" t="s">
        <v>274</v>
      </c>
      <c r="I105" s="1" t="s">
        <v>249</v>
      </c>
      <c r="J105" s="41"/>
    </row>
    <row r="106" spans="1:10" ht="16.5" thickTop="1" thickBot="1" x14ac:dyDescent="0.3">
      <c r="A106" s="1" t="s">
        <v>814</v>
      </c>
      <c r="B106" s="1" t="s">
        <v>813</v>
      </c>
      <c r="C106" s="2" t="s">
        <v>90</v>
      </c>
      <c r="D106" s="4">
        <v>18</v>
      </c>
      <c r="E106" s="15">
        <f t="shared" ref="E106" si="13">D106*5</f>
        <v>90</v>
      </c>
      <c r="F106" s="2" t="s">
        <v>95</v>
      </c>
      <c r="G106" s="1" t="s">
        <v>176</v>
      </c>
      <c r="H106" s="1" t="s">
        <v>196</v>
      </c>
      <c r="I106" s="1" t="s">
        <v>249</v>
      </c>
      <c r="J106" s="41"/>
    </row>
    <row r="107" spans="1:10" ht="16.5" thickTop="1" thickBot="1" x14ac:dyDescent="0.3">
      <c r="A107" s="1" t="s">
        <v>814</v>
      </c>
      <c r="B107" s="1" t="s">
        <v>815</v>
      </c>
      <c r="C107" s="2" t="s">
        <v>77</v>
      </c>
      <c r="D107" s="4">
        <v>49</v>
      </c>
      <c r="E107" s="15">
        <f>D107*15</f>
        <v>735</v>
      </c>
      <c r="F107" s="2" t="s">
        <v>95</v>
      </c>
      <c r="G107" s="1" t="s">
        <v>176</v>
      </c>
      <c r="H107" s="1" t="s">
        <v>274</v>
      </c>
      <c r="I107" s="1" t="s">
        <v>249</v>
      </c>
      <c r="J107" s="41"/>
    </row>
    <row r="108" spans="1:10" ht="16.5" thickTop="1" thickBot="1" x14ac:dyDescent="0.3">
      <c r="A108" s="1" t="s">
        <v>716</v>
      </c>
      <c r="B108" s="1" t="s">
        <v>717</v>
      </c>
      <c r="C108" s="2" t="s">
        <v>77</v>
      </c>
      <c r="D108" s="4">
        <v>6</v>
      </c>
      <c r="E108" s="15">
        <f>D108*15</f>
        <v>90</v>
      </c>
      <c r="F108" s="2" t="s">
        <v>95</v>
      </c>
      <c r="G108" s="1" t="s">
        <v>176</v>
      </c>
      <c r="H108" s="1" t="s">
        <v>274</v>
      </c>
      <c r="I108" s="1" t="s">
        <v>249</v>
      </c>
      <c r="J108" s="41"/>
    </row>
    <row r="109" spans="1:10" ht="16.5" thickTop="1" thickBot="1" x14ac:dyDescent="0.3">
      <c r="A109" s="1" t="s">
        <v>716</v>
      </c>
      <c r="B109" s="1" t="s">
        <v>718</v>
      </c>
      <c r="C109" s="2" t="s">
        <v>90</v>
      </c>
      <c r="D109" s="4">
        <v>27</v>
      </c>
      <c r="E109" s="15">
        <f t="shared" ref="E109" si="14">D109*5</f>
        <v>135</v>
      </c>
      <c r="F109" s="2" t="s">
        <v>95</v>
      </c>
      <c r="G109" s="1" t="s">
        <v>176</v>
      </c>
      <c r="H109" s="1" t="s">
        <v>196</v>
      </c>
      <c r="I109" s="1" t="s">
        <v>249</v>
      </c>
      <c r="J109" s="41"/>
    </row>
    <row r="110" spans="1:10" ht="16.5" thickTop="1" thickBot="1" x14ac:dyDescent="0.3">
      <c r="A110" s="1" t="s">
        <v>716</v>
      </c>
      <c r="B110" s="1" t="s">
        <v>719</v>
      </c>
      <c r="C110" s="2" t="s">
        <v>77</v>
      </c>
      <c r="D110" s="4">
        <v>57</v>
      </c>
      <c r="E110" s="15">
        <f>D110*15</f>
        <v>855</v>
      </c>
      <c r="F110" s="2" t="s">
        <v>95</v>
      </c>
      <c r="G110" s="1" t="s">
        <v>176</v>
      </c>
      <c r="H110" s="1" t="s">
        <v>274</v>
      </c>
      <c r="I110" s="1" t="s">
        <v>249</v>
      </c>
      <c r="J110" s="41"/>
    </row>
    <row r="111" spans="1:10" ht="16.5" thickTop="1" thickBot="1" x14ac:dyDescent="0.3">
      <c r="A111" s="1" t="s">
        <v>817</v>
      </c>
      <c r="B111" s="1" t="s">
        <v>816</v>
      </c>
      <c r="C111" s="2" t="s">
        <v>90</v>
      </c>
      <c r="D111" s="4">
        <v>28</v>
      </c>
      <c r="E111" s="15">
        <f t="shared" ref="E111" si="15">D111*5</f>
        <v>140</v>
      </c>
      <c r="F111" s="2" t="s">
        <v>95</v>
      </c>
      <c r="G111" s="1" t="s">
        <v>176</v>
      </c>
      <c r="H111" s="1" t="s">
        <v>196</v>
      </c>
      <c r="I111" s="1" t="s">
        <v>249</v>
      </c>
      <c r="J111" s="41"/>
    </row>
    <row r="112" spans="1:10" ht="16.5" thickTop="1" thickBot="1" x14ac:dyDescent="0.3">
      <c r="A112" s="1" t="s">
        <v>817</v>
      </c>
      <c r="B112" s="1" t="s">
        <v>818</v>
      </c>
      <c r="C112" s="2" t="s">
        <v>77</v>
      </c>
      <c r="D112" s="4">
        <v>10</v>
      </c>
      <c r="E112" s="15">
        <f>D112*15</f>
        <v>150</v>
      </c>
      <c r="F112" s="2" t="s">
        <v>95</v>
      </c>
      <c r="G112" s="1" t="s">
        <v>176</v>
      </c>
      <c r="H112" s="1" t="s">
        <v>274</v>
      </c>
      <c r="I112" s="1" t="s">
        <v>249</v>
      </c>
      <c r="J112" s="41"/>
    </row>
    <row r="113" spans="1:10" ht="16.5" thickTop="1" thickBot="1" x14ac:dyDescent="0.3">
      <c r="A113" s="1" t="s">
        <v>817</v>
      </c>
      <c r="B113" s="1" t="s">
        <v>819</v>
      </c>
      <c r="C113" s="2" t="s">
        <v>77</v>
      </c>
      <c r="D113" s="4">
        <v>72</v>
      </c>
      <c r="E113" s="15">
        <f>D113*15</f>
        <v>1080</v>
      </c>
      <c r="F113" s="2" t="s">
        <v>95</v>
      </c>
      <c r="G113" s="1" t="s">
        <v>176</v>
      </c>
      <c r="H113" s="1" t="s">
        <v>274</v>
      </c>
      <c r="I113" s="1" t="s">
        <v>249</v>
      </c>
      <c r="J113" s="41"/>
    </row>
    <row r="114" spans="1:10" ht="16.5" thickTop="1" thickBot="1" x14ac:dyDescent="0.3">
      <c r="A114" s="1" t="s">
        <v>821</v>
      </c>
      <c r="B114" s="1" t="s">
        <v>820</v>
      </c>
      <c r="C114" s="2" t="s">
        <v>90</v>
      </c>
      <c r="D114" s="4">
        <v>7</v>
      </c>
      <c r="E114" s="15">
        <f t="shared" ref="E114" si="16">D114*5</f>
        <v>35</v>
      </c>
      <c r="F114" s="2" t="s">
        <v>95</v>
      </c>
      <c r="G114" s="1" t="s">
        <v>176</v>
      </c>
      <c r="H114" s="1" t="s">
        <v>196</v>
      </c>
      <c r="I114" s="1" t="s">
        <v>249</v>
      </c>
      <c r="J114" s="41"/>
    </row>
    <row r="115" spans="1:10" ht="16.5" thickTop="1" thickBot="1" x14ac:dyDescent="0.3">
      <c r="A115" s="1" t="s">
        <v>821</v>
      </c>
      <c r="B115" s="1" t="s">
        <v>822</v>
      </c>
      <c r="C115" s="2" t="s">
        <v>77</v>
      </c>
      <c r="D115" s="4">
        <v>3</v>
      </c>
      <c r="E115" s="15">
        <f t="shared" ref="E115:E116" si="17">D115*15</f>
        <v>45</v>
      </c>
      <c r="F115" s="2" t="s">
        <v>95</v>
      </c>
      <c r="G115" s="1" t="s">
        <v>176</v>
      </c>
      <c r="H115" s="1" t="s">
        <v>274</v>
      </c>
      <c r="I115" s="1" t="s">
        <v>249</v>
      </c>
      <c r="J115" s="41"/>
    </row>
    <row r="116" spans="1:10" ht="16.5" thickTop="1" thickBot="1" x14ac:dyDescent="0.3">
      <c r="A116" s="1" t="s">
        <v>821</v>
      </c>
      <c r="B116" s="1" t="s">
        <v>823</v>
      </c>
      <c r="C116" s="2" t="s">
        <v>77</v>
      </c>
      <c r="D116" s="4">
        <v>14</v>
      </c>
      <c r="E116" s="15">
        <f t="shared" si="17"/>
        <v>210</v>
      </c>
      <c r="F116" s="2" t="s">
        <v>95</v>
      </c>
      <c r="G116" s="1" t="s">
        <v>176</v>
      </c>
      <c r="H116" s="1" t="s">
        <v>274</v>
      </c>
      <c r="I116" s="1" t="s">
        <v>249</v>
      </c>
      <c r="J116" s="41"/>
    </row>
    <row r="117" spans="1:10" ht="16.5" thickTop="1" thickBot="1" x14ac:dyDescent="0.3">
      <c r="A117" s="1" t="s">
        <v>825</v>
      </c>
      <c r="B117" s="1" t="s">
        <v>824</v>
      </c>
      <c r="C117" s="2" t="s">
        <v>77</v>
      </c>
      <c r="D117" s="4">
        <v>4</v>
      </c>
      <c r="E117" s="15">
        <f>D117*15</f>
        <v>60</v>
      </c>
      <c r="F117" s="2" t="s">
        <v>95</v>
      </c>
      <c r="G117" s="1" t="s">
        <v>176</v>
      </c>
      <c r="H117" s="1" t="s">
        <v>274</v>
      </c>
      <c r="I117" s="1" t="s">
        <v>249</v>
      </c>
      <c r="J117" s="41"/>
    </row>
    <row r="118" spans="1:10" ht="16.5" thickTop="1" thickBot="1" x14ac:dyDescent="0.3">
      <c r="A118" s="1" t="s">
        <v>825</v>
      </c>
      <c r="B118" s="1" t="s">
        <v>826</v>
      </c>
      <c r="C118" s="2" t="s">
        <v>90</v>
      </c>
      <c r="D118" s="4">
        <v>34</v>
      </c>
      <c r="E118" s="15">
        <f t="shared" ref="E118" si="18">D118*5</f>
        <v>170</v>
      </c>
      <c r="F118" s="2" t="s">
        <v>95</v>
      </c>
      <c r="G118" s="1" t="s">
        <v>176</v>
      </c>
      <c r="H118" s="1" t="s">
        <v>196</v>
      </c>
      <c r="I118" s="1" t="s">
        <v>249</v>
      </c>
      <c r="J118" s="41"/>
    </row>
    <row r="119" spans="1:10" ht="16.5" thickTop="1" thickBot="1" x14ac:dyDescent="0.3">
      <c r="A119" s="1" t="s">
        <v>825</v>
      </c>
      <c r="B119" s="1" t="s">
        <v>827</v>
      </c>
      <c r="C119" s="2" t="s">
        <v>77</v>
      </c>
      <c r="D119" s="4">
        <v>80</v>
      </c>
      <c r="E119" s="15">
        <f>D119*15</f>
        <v>1200</v>
      </c>
      <c r="F119" s="2" t="s">
        <v>95</v>
      </c>
      <c r="G119" s="1" t="s">
        <v>176</v>
      </c>
      <c r="H119" s="1" t="s">
        <v>274</v>
      </c>
      <c r="I119" s="1" t="s">
        <v>249</v>
      </c>
      <c r="J119" s="41"/>
    </row>
    <row r="120" spans="1:10" ht="16.5" thickTop="1" thickBot="1" x14ac:dyDescent="0.3">
      <c r="A120" s="1" t="s">
        <v>720</v>
      </c>
      <c r="B120" s="1" t="s">
        <v>721</v>
      </c>
      <c r="C120" s="2" t="s">
        <v>90</v>
      </c>
      <c r="D120" s="4">
        <v>19</v>
      </c>
      <c r="E120" s="15">
        <f t="shared" ref="E120" si="19">D120*5</f>
        <v>95</v>
      </c>
      <c r="F120" s="2" t="s">
        <v>95</v>
      </c>
      <c r="G120" s="1" t="s">
        <v>176</v>
      </c>
      <c r="H120" s="1" t="s">
        <v>196</v>
      </c>
      <c r="I120" s="1" t="s">
        <v>249</v>
      </c>
      <c r="J120" s="41"/>
    </row>
    <row r="121" spans="1:10" ht="16.5" thickTop="1" thickBot="1" x14ac:dyDescent="0.3">
      <c r="A121" s="1" t="s">
        <v>720</v>
      </c>
      <c r="B121" s="1" t="s">
        <v>722</v>
      </c>
      <c r="C121" s="2" t="s">
        <v>77</v>
      </c>
      <c r="D121" s="4">
        <v>5</v>
      </c>
      <c r="E121" s="15">
        <f>D121*15</f>
        <v>75</v>
      </c>
      <c r="F121" s="2" t="s">
        <v>95</v>
      </c>
      <c r="G121" s="1" t="s">
        <v>176</v>
      </c>
      <c r="H121" s="1" t="s">
        <v>274</v>
      </c>
      <c r="I121" s="1" t="s">
        <v>249</v>
      </c>
      <c r="J121" s="41"/>
    </row>
    <row r="122" spans="1:10" ht="16.5" thickTop="1" thickBot="1" x14ac:dyDescent="0.3">
      <c r="A122" s="1" t="s">
        <v>720</v>
      </c>
      <c r="B122" s="1" t="s">
        <v>723</v>
      </c>
      <c r="C122" s="2" t="s">
        <v>77</v>
      </c>
      <c r="D122" s="4">
        <v>56</v>
      </c>
      <c r="E122" s="15">
        <f>D122*15</f>
        <v>840</v>
      </c>
      <c r="F122" s="2" t="s">
        <v>95</v>
      </c>
      <c r="G122" s="1" t="s">
        <v>176</v>
      </c>
      <c r="H122" s="1" t="s">
        <v>274</v>
      </c>
      <c r="I122" s="1" t="s">
        <v>249</v>
      </c>
      <c r="J122" s="41"/>
    </row>
    <row r="123" spans="1:10" ht="16.5" thickTop="1" thickBot="1" x14ac:dyDescent="0.3">
      <c r="A123" s="39" t="s">
        <v>829</v>
      </c>
      <c r="B123" s="1" t="s">
        <v>828</v>
      </c>
      <c r="C123" s="2" t="s">
        <v>90</v>
      </c>
      <c r="D123" s="4">
        <v>26</v>
      </c>
      <c r="E123" s="15">
        <f t="shared" ref="E123" si="20">D123*5</f>
        <v>130</v>
      </c>
      <c r="F123" s="2" t="s">
        <v>95</v>
      </c>
      <c r="G123" s="1" t="s">
        <v>176</v>
      </c>
      <c r="H123" s="1" t="s">
        <v>196</v>
      </c>
      <c r="I123" s="1" t="s">
        <v>249</v>
      </c>
      <c r="J123" s="41"/>
    </row>
    <row r="124" spans="1:10" ht="16.5" thickTop="1" thickBot="1" x14ac:dyDescent="0.3">
      <c r="A124" s="39" t="s">
        <v>829</v>
      </c>
      <c r="B124" s="1" t="s">
        <v>830</v>
      </c>
      <c r="C124" s="2" t="s">
        <v>77</v>
      </c>
      <c r="D124" s="4">
        <v>7</v>
      </c>
      <c r="E124" s="15">
        <f t="shared" ref="E124:E125" si="21">D124*15</f>
        <v>105</v>
      </c>
      <c r="F124" s="2" t="s">
        <v>95</v>
      </c>
      <c r="G124" s="1" t="s">
        <v>176</v>
      </c>
      <c r="H124" s="1" t="s">
        <v>274</v>
      </c>
      <c r="I124" s="1" t="s">
        <v>249</v>
      </c>
      <c r="J124" s="41"/>
    </row>
    <row r="125" spans="1:10" ht="16.5" thickTop="1" thickBot="1" x14ac:dyDescent="0.3">
      <c r="A125" s="39" t="s">
        <v>829</v>
      </c>
      <c r="B125" s="1" t="s">
        <v>831</v>
      </c>
      <c r="C125" s="2" t="s">
        <v>77</v>
      </c>
      <c r="D125" s="4">
        <v>56</v>
      </c>
      <c r="E125" s="15">
        <f t="shared" si="21"/>
        <v>840</v>
      </c>
      <c r="F125" s="2" t="s">
        <v>95</v>
      </c>
      <c r="G125" s="1" t="s">
        <v>176</v>
      </c>
      <c r="H125" s="1" t="s">
        <v>274</v>
      </c>
      <c r="I125" s="1" t="s">
        <v>249</v>
      </c>
      <c r="J125" s="41"/>
    </row>
    <row r="126" spans="1:10" ht="16.5" thickTop="1" thickBot="1" x14ac:dyDescent="0.3">
      <c r="A126" s="39" t="s">
        <v>833</v>
      </c>
      <c r="B126" s="1" t="s">
        <v>832</v>
      </c>
      <c r="C126" s="2" t="s">
        <v>90</v>
      </c>
      <c r="D126" s="4">
        <v>16</v>
      </c>
      <c r="E126" s="15">
        <f t="shared" ref="E126" si="22">D126*5</f>
        <v>80</v>
      </c>
      <c r="F126" s="2" t="s">
        <v>95</v>
      </c>
      <c r="G126" s="1" t="s">
        <v>176</v>
      </c>
      <c r="H126" s="1" t="s">
        <v>196</v>
      </c>
      <c r="I126" s="1" t="s">
        <v>249</v>
      </c>
      <c r="J126" s="41"/>
    </row>
    <row r="127" spans="1:10" ht="16.5" thickTop="1" thickBot="1" x14ac:dyDescent="0.3">
      <c r="A127" s="39" t="s">
        <v>833</v>
      </c>
      <c r="B127" s="1" t="s">
        <v>834</v>
      </c>
      <c r="C127" s="2" t="s">
        <v>77</v>
      </c>
      <c r="D127" s="4">
        <v>61</v>
      </c>
      <c r="E127" s="15">
        <f>D127*15</f>
        <v>915</v>
      </c>
      <c r="F127" s="2" t="s">
        <v>95</v>
      </c>
      <c r="G127" s="1" t="s">
        <v>176</v>
      </c>
      <c r="H127" s="1" t="s">
        <v>274</v>
      </c>
      <c r="I127" s="1" t="s">
        <v>249</v>
      </c>
      <c r="J127" s="41"/>
    </row>
    <row r="128" spans="1:10" ht="16.5" thickTop="1" thickBot="1" x14ac:dyDescent="0.3">
      <c r="A128" s="1" t="s">
        <v>566</v>
      </c>
      <c r="B128" s="1" t="s">
        <v>569</v>
      </c>
      <c r="C128" s="2" t="s">
        <v>77</v>
      </c>
      <c r="D128" s="4">
        <v>34</v>
      </c>
      <c r="E128" s="15">
        <f>D128*10</f>
        <v>340</v>
      </c>
      <c r="F128" s="2" t="s">
        <v>568</v>
      </c>
      <c r="G128" s="1" t="s">
        <v>176</v>
      </c>
      <c r="H128" s="1" t="s">
        <v>197</v>
      </c>
      <c r="I128" s="37" t="s">
        <v>289</v>
      </c>
      <c r="J128" s="41">
        <f t="shared" ref="J128:J129" si="23">E128</f>
        <v>340</v>
      </c>
    </row>
    <row r="129" spans="1:10" ht="16.5" thickTop="1" thickBot="1" x14ac:dyDescent="0.3">
      <c r="A129" s="1" t="s">
        <v>574</v>
      </c>
      <c r="B129" s="1" t="s">
        <v>575</v>
      </c>
      <c r="C129" s="2" t="s">
        <v>77</v>
      </c>
      <c r="D129" s="4">
        <v>38</v>
      </c>
      <c r="E129" s="15">
        <f t="shared" ref="E129:E131" si="24">D129*10</f>
        <v>380</v>
      </c>
      <c r="F129" s="2" t="s">
        <v>576</v>
      </c>
      <c r="G129" s="1" t="s">
        <v>176</v>
      </c>
      <c r="H129" s="1" t="s">
        <v>197</v>
      </c>
      <c r="I129" s="1" t="s">
        <v>289</v>
      </c>
      <c r="J129" s="41">
        <f t="shared" si="23"/>
        <v>380</v>
      </c>
    </row>
    <row r="130" spans="1:10" ht="16.5" thickTop="1" thickBot="1" x14ac:dyDescent="0.3">
      <c r="A130" s="1" t="s">
        <v>577</v>
      </c>
      <c r="B130" s="1" t="s">
        <v>578</v>
      </c>
      <c r="C130" s="2" t="s">
        <v>77</v>
      </c>
      <c r="D130" s="4">
        <v>18</v>
      </c>
      <c r="E130" s="15">
        <f t="shared" si="24"/>
        <v>180</v>
      </c>
      <c r="F130" s="2" t="s">
        <v>579</v>
      </c>
      <c r="G130" s="1" t="s">
        <v>176</v>
      </c>
      <c r="H130" s="1" t="s">
        <v>197</v>
      </c>
      <c r="I130" s="1" t="s">
        <v>289</v>
      </c>
      <c r="J130" s="41">
        <f>E130+E131</f>
        <v>600</v>
      </c>
    </row>
    <row r="131" spans="1:10" ht="16.5" thickTop="1" thickBot="1" x14ac:dyDescent="0.3">
      <c r="A131" s="1" t="s">
        <v>580</v>
      </c>
      <c r="B131" s="1" t="s">
        <v>581</v>
      </c>
      <c r="C131" s="2" t="s">
        <v>77</v>
      </c>
      <c r="D131" s="4">
        <v>42</v>
      </c>
      <c r="E131" s="15">
        <f t="shared" si="24"/>
        <v>420</v>
      </c>
      <c r="F131" s="2" t="s">
        <v>579</v>
      </c>
      <c r="G131" s="1" t="s">
        <v>176</v>
      </c>
      <c r="H131" s="1" t="s">
        <v>274</v>
      </c>
      <c r="I131" s="1" t="s">
        <v>289</v>
      </c>
      <c r="J131" s="41"/>
    </row>
    <row r="132" spans="1:10" ht="16.5" thickTop="1" thickBot="1" x14ac:dyDescent="0.3">
      <c r="A132" s="1"/>
      <c r="B132" s="1"/>
      <c r="C132" s="2"/>
      <c r="D132" s="4"/>
      <c r="E132" s="15"/>
      <c r="F132" s="2"/>
      <c r="G132" s="1"/>
      <c r="H132" s="1"/>
      <c r="I132" s="1"/>
      <c r="J132" s="41"/>
    </row>
    <row r="133" spans="1:10" ht="20.25" thickTop="1" thickBot="1" x14ac:dyDescent="0.3">
      <c r="A133" s="46" t="s">
        <v>228</v>
      </c>
      <c r="B133" s="47"/>
      <c r="C133" s="47"/>
      <c r="D133" s="47"/>
      <c r="E133" s="47"/>
      <c r="F133" s="47"/>
      <c r="G133" s="47"/>
      <c r="H133" s="47"/>
      <c r="I133" s="47"/>
      <c r="J133" s="47"/>
    </row>
    <row r="134" spans="1:10" ht="16.5" thickTop="1" thickBot="1" x14ac:dyDescent="0.3">
      <c r="A134" s="1" t="s">
        <v>936</v>
      </c>
      <c r="B134" s="1" t="s">
        <v>935</v>
      </c>
      <c r="C134" s="2" t="s">
        <v>90</v>
      </c>
      <c r="D134" s="4">
        <v>17</v>
      </c>
      <c r="E134" s="15">
        <f>D134*5</f>
        <v>85</v>
      </c>
      <c r="F134" s="2" t="s">
        <v>649</v>
      </c>
      <c r="G134" s="1" t="s">
        <v>295</v>
      </c>
      <c r="H134" s="1"/>
      <c r="I134" s="1" t="s">
        <v>249</v>
      </c>
      <c r="J134" s="41" t="s">
        <v>927</v>
      </c>
    </row>
    <row r="135" spans="1:10" ht="16.5" thickTop="1" thickBot="1" x14ac:dyDescent="0.3">
      <c r="A135" s="1" t="s">
        <v>649</v>
      </c>
      <c r="B135" s="1" t="s">
        <v>937</v>
      </c>
      <c r="C135" s="2" t="s">
        <v>90</v>
      </c>
      <c r="D135" s="4">
        <v>27</v>
      </c>
      <c r="E135" s="15">
        <f t="shared" ref="E135:E137" si="25">D135*5</f>
        <v>135</v>
      </c>
      <c r="F135" s="2" t="s">
        <v>649</v>
      </c>
      <c r="G135" s="1" t="s">
        <v>176</v>
      </c>
      <c r="H135" s="1"/>
      <c r="I135" s="1" t="s">
        <v>249</v>
      </c>
      <c r="J135" s="41"/>
    </row>
    <row r="136" spans="1:10" ht="16.5" thickTop="1" thickBot="1" x14ac:dyDescent="0.3">
      <c r="A136" s="1" t="s">
        <v>649</v>
      </c>
      <c r="B136" s="1" t="s">
        <v>938</v>
      </c>
      <c r="C136" s="2" t="s">
        <v>90</v>
      </c>
      <c r="D136" s="4">
        <v>23</v>
      </c>
      <c r="E136" s="15">
        <f t="shared" si="25"/>
        <v>115</v>
      </c>
      <c r="F136" s="2" t="s">
        <v>649</v>
      </c>
      <c r="G136" s="1" t="s">
        <v>69</v>
      </c>
      <c r="H136" s="1"/>
      <c r="I136" s="1" t="s">
        <v>249</v>
      </c>
      <c r="J136" s="41"/>
    </row>
    <row r="137" spans="1:10" ht="16.5" thickTop="1" thickBot="1" x14ac:dyDescent="0.3">
      <c r="A137" s="1" t="s">
        <v>649</v>
      </c>
      <c r="B137" s="1" t="s">
        <v>939</v>
      </c>
      <c r="C137" s="2" t="s">
        <v>90</v>
      </c>
      <c r="D137" s="4">
        <v>11</v>
      </c>
      <c r="E137" s="15">
        <f t="shared" si="25"/>
        <v>55</v>
      </c>
      <c r="F137" s="2" t="s">
        <v>649</v>
      </c>
      <c r="G137" s="1" t="s">
        <v>295</v>
      </c>
      <c r="H137" s="1"/>
      <c r="I137" s="1" t="s">
        <v>249</v>
      </c>
      <c r="J137" s="41"/>
    </row>
    <row r="138" spans="1:10" ht="16.5" thickTop="1" thickBot="1" x14ac:dyDescent="0.3">
      <c r="A138" s="1" t="s">
        <v>678</v>
      </c>
      <c r="B138" s="1" t="s">
        <v>855</v>
      </c>
      <c r="C138" s="2" t="s">
        <v>90</v>
      </c>
      <c r="D138" s="4">
        <v>11</v>
      </c>
      <c r="E138" s="15">
        <f>D138*5</f>
        <v>55</v>
      </c>
      <c r="F138" s="2" t="s">
        <v>649</v>
      </c>
      <c r="G138" s="1" t="s">
        <v>176</v>
      </c>
      <c r="H138" s="1" t="s">
        <v>196</v>
      </c>
      <c r="I138" s="1" t="s">
        <v>249</v>
      </c>
      <c r="J138" s="41"/>
    </row>
    <row r="139" spans="1:10" ht="16.5" thickTop="1" thickBot="1" x14ac:dyDescent="0.3">
      <c r="A139" s="1" t="s">
        <v>678</v>
      </c>
      <c r="B139" s="1" t="s">
        <v>856</v>
      </c>
      <c r="C139" s="2" t="s">
        <v>77</v>
      </c>
      <c r="D139" s="4">
        <v>32</v>
      </c>
      <c r="E139" s="15">
        <f>D139*15</f>
        <v>480</v>
      </c>
      <c r="F139" s="2" t="s">
        <v>649</v>
      </c>
      <c r="G139" s="1" t="s">
        <v>176</v>
      </c>
      <c r="H139" s="1" t="s">
        <v>197</v>
      </c>
      <c r="I139" s="1" t="s">
        <v>249</v>
      </c>
      <c r="J139" s="41"/>
    </row>
    <row r="140" spans="1:10" ht="16.5" thickTop="1" thickBot="1" x14ac:dyDescent="0.3">
      <c r="A140" s="1" t="s">
        <v>858</v>
      </c>
      <c r="B140" s="1" t="s">
        <v>857</v>
      </c>
      <c r="C140" s="2" t="s">
        <v>90</v>
      </c>
      <c r="D140" s="4">
        <v>8</v>
      </c>
      <c r="E140" s="15">
        <f t="shared" ref="E140:E142" si="26">D140*5</f>
        <v>40</v>
      </c>
      <c r="F140" s="2" t="s">
        <v>649</v>
      </c>
      <c r="G140" s="1" t="s">
        <v>176</v>
      </c>
      <c r="H140" s="1" t="s">
        <v>196</v>
      </c>
      <c r="I140" s="1" t="s">
        <v>249</v>
      </c>
      <c r="J140" s="41"/>
    </row>
    <row r="141" spans="1:10" ht="16.5" thickTop="1" thickBot="1" x14ac:dyDescent="0.3">
      <c r="A141" s="1" t="s">
        <v>858</v>
      </c>
      <c r="B141" s="1" t="s">
        <v>859</v>
      </c>
      <c r="C141" s="2" t="s">
        <v>90</v>
      </c>
      <c r="D141" s="4">
        <v>7</v>
      </c>
      <c r="E141" s="15">
        <f t="shared" si="26"/>
        <v>35</v>
      </c>
      <c r="F141" s="2" t="s">
        <v>649</v>
      </c>
      <c r="G141" s="1" t="s">
        <v>176</v>
      </c>
      <c r="H141" s="1" t="s">
        <v>860</v>
      </c>
      <c r="I141" s="1" t="s">
        <v>249</v>
      </c>
      <c r="J141" s="41"/>
    </row>
    <row r="142" spans="1:10" ht="16.5" thickTop="1" thickBot="1" x14ac:dyDescent="0.3">
      <c r="A142" s="1" t="s">
        <v>858</v>
      </c>
      <c r="B142" s="1" t="s">
        <v>861</v>
      </c>
      <c r="C142" s="2" t="s">
        <v>90</v>
      </c>
      <c r="D142" s="4">
        <v>2</v>
      </c>
      <c r="E142" s="15">
        <f t="shared" si="26"/>
        <v>10</v>
      </c>
      <c r="F142" s="2" t="s">
        <v>649</v>
      </c>
      <c r="G142" s="1" t="s">
        <v>176</v>
      </c>
      <c r="H142" s="1" t="s">
        <v>862</v>
      </c>
      <c r="I142" s="1" t="s">
        <v>249</v>
      </c>
      <c r="J142" s="41"/>
    </row>
    <row r="143" spans="1:10" ht="16.5" thickTop="1" thickBot="1" x14ac:dyDescent="0.3">
      <c r="A143" s="1" t="s">
        <v>858</v>
      </c>
      <c r="B143" s="1" t="s">
        <v>863</v>
      </c>
      <c r="C143" s="2" t="s">
        <v>77</v>
      </c>
      <c r="D143" s="4">
        <v>24</v>
      </c>
      <c r="E143" s="15">
        <f>D143*15</f>
        <v>360</v>
      </c>
      <c r="F143" s="2" t="s">
        <v>649</v>
      </c>
      <c r="G143" s="1" t="s">
        <v>176</v>
      </c>
      <c r="H143" s="1" t="s">
        <v>197</v>
      </c>
      <c r="I143" s="1" t="s">
        <v>249</v>
      </c>
      <c r="J143" s="41"/>
    </row>
    <row r="144" spans="1:10" ht="16.5" thickTop="1" thickBot="1" x14ac:dyDescent="0.3">
      <c r="A144" s="1" t="s">
        <v>865</v>
      </c>
      <c r="B144" s="1" t="s">
        <v>864</v>
      </c>
      <c r="C144" s="2" t="s">
        <v>90</v>
      </c>
      <c r="D144" s="4">
        <v>16</v>
      </c>
      <c r="E144" s="15">
        <f>D144*5</f>
        <v>80</v>
      </c>
      <c r="F144" s="2" t="s">
        <v>649</v>
      </c>
      <c r="G144" s="1" t="s">
        <v>176</v>
      </c>
      <c r="H144" s="1" t="s">
        <v>196</v>
      </c>
      <c r="I144" s="1" t="s">
        <v>249</v>
      </c>
      <c r="J144" s="41"/>
    </row>
    <row r="145" spans="1:10" ht="16.5" thickTop="1" thickBot="1" x14ac:dyDescent="0.3">
      <c r="A145" s="1" t="s">
        <v>865</v>
      </c>
      <c r="B145" s="1" t="s">
        <v>866</v>
      </c>
      <c r="C145" s="2" t="s">
        <v>77</v>
      </c>
      <c r="D145" s="4">
        <v>11</v>
      </c>
      <c r="E145" s="15">
        <f t="shared" ref="E145:E147" si="27">D145*15</f>
        <v>165</v>
      </c>
      <c r="F145" s="2" t="s">
        <v>649</v>
      </c>
      <c r="G145" s="1" t="s">
        <v>176</v>
      </c>
      <c r="H145" s="1" t="s">
        <v>867</v>
      </c>
      <c r="I145" s="1" t="s">
        <v>249</v>
      </c>
      <c r="J145" s="41"/>
    </row>
    <row r="146" spans="1:10" ht="16.5" thickTop="1" thickBot="1" x14ac:dyDescent="0.3">
      <c r="A146" s="1" t="s">
        <v>865</v>
      </c>
      <c r="B146" s="1" t="s">
        <v>868</v>
      </c>
      <c r="C146" s="2" t="s">
        <v>77</v>
      </c>
      <c r="D146" s="4">
        <v>35</v>
      </c>
      <c r="E146" s="15">
        <f t="shared" si="27"/>
        <v>525</v>
      </c>
      <c r="F146" s="2" t="s">
        <v>649</v>
      </c>
      <c r="G146" s="1" t="s">
        <v>176</v>
      </c>
      <c r="H146" s="1" t="s">
        <v>197</v>
      </c>
      <c r="I146" s="1" t="s">
        <v>249</v>
      </c>
      <c r="J146" s="41"/>
    </row>
    <row r="147" spans="1:10" ht="16.5" thickTop="1" thickBot="1" x14ac:dyDescent="0.3">
      <c r="A147" s="1" t="s">
        <v>870</v>
      </c>
      <c r="B147" s="1" t="s">
        <v>869</v>
      </c>
      <c r="C147" s="2" t="s">
        <v>77</v>
      </c>
      <c r="D147" s="4">
        <v>14</v>
      </c>
      <c r="E147" s="15">
        <f t="shared" si="27"/>
        <v>210</v>
      </c>
      <c r="F147" s="2" t="s">
        <v>649</v>
      </c>
      <c r="G147" s="1" t="s">
        <v>176</v>
      </c>
      <c r="H147" s="1" t="s">
        <v>871</v>
      </c>
      <c r="I147" s="1" t="s">
        <v>249</v>
      </c>
      <c r="J147" s="41"/>
    </row>
    <row r="148" spans="1:10" ht="16.5" thickTop="1" thickBot="1" x14ac:dyDescent="0.3">
      <c r="A148" s="1" t="s">
        <v>870</v>
      </c>
      <c r="B148" s="1" t="s">
        <v>872</v>
      </c>
      <c r="C148" s="2" t="s">
        <v>90</v>
      </c>
      <c r="D148" s="4">
        <v>14</v>
      </c>
      <c r="E148" s="15">
        <f>D148*5</f>
        <v>70</v>
      </c>
      <c r="F148" s="2" t="s">
        <v>649</v>
      </c>
      <c r="G148" s="1" t="s">
        <v>176</v>
      </c>
      <c r="H148" s="1" t="s">
        <v>196</v>
      </c>
      <c r="I148" s="1" t="s">
        <v>249</v>
      </c>
      <c r="J148" s="41"/>
    </row>
    <row r="149" spans="1:10" ht="16.5" thickTop="1" thickBot="1" x14ac:dyDescent="0.3">
      <c r="A149" s="1" t="s">
        <v>870</v>
      </c>
      <c r="B149" s="1" t="s">
        <v>873</v>
      </c>
      <c r="C149" s="2" t="s">
        <v>77</v>
      </c>
      <c r="D149" s="4">
        <v>4</v>
      </c>
      <c r="E149" s="15">
        <f t="shared" ref="E149:E151" si="28">D149*15</f>
        <v>60</v>
      </c>
      <c r="F149" s="2" t="s">
        <v>649</v>
      </c>
      <c r="G149" s="1" t="s">
        <v>176</v>
      </c>
      <c r="H149" s="1" t="s">
        <v>874</v>
      </c>
      <c r="I149" s="1" t="s">
        <v>249</v>
      </c>
      <c r="J149" s="41"/>
    </row>
    <row r="150" spans="1:10" ht="16.5" thickTop="1" thickBot="1" x14ac:dyDescent="0.3">
      <c r="A150" s="1" t="s">
        <v>870</v>
      </c>
      <c r="B150" s="1" t="s">
        <v>875</v>
      </c>
      <c r="C150" s="2" t="s">
        <v>77</v>
      </c>
      <c r="D150" s="4">
        <v>15</v>
      </c>
      <c r="E150" s="15">
        <f t="shared" si="28"/>
        <v>225</v>
      </c>
      <c r="F150" s="2" t="s">
        <v>649</v>
      </c>
      <c r="G150" s="1" t="s">
        <v>176</v>
      </c>
      <c r="H150" s="1" t="s">
        <v>876</v>
      </c>
      <c r="I150" s="1" t="s">
        <v>249</v>
      </c>
      <c r="J150" s="41"/>
    </row>
    <row r="151" spans="1:10" ht="16.5" thickTop="1" thickBot="1" x14ac:dyDescent="0.3">
      <c r="A151" s="1" t="s">
        <v>870</v>
      </c>
      <c r="B151" s="1" t="s">
        <v>877</v>
      </c>
      <c r="C151" s="2" t="s">
        <v>77</v>
      </c>
      <c r="D151" s="4">
        <v>25</v>
      </c>
      <c r="E151" s="15">
        <f t="shared" si="28"/>
        <v>375</v>
      </c>
      <c r="F151" s="2" t="s">
        <v>649</v>
      </c>
      <c r="G151" s="1" t="s">
        <v>176</v>
      </c>
      <c r="H151" s="1" t="s">
        <v>197</v>
      </c>
      <c r="I151" s="1" t="s">
        <v>249</v>
      </c>
      <c r="J151" s="41"/>
    </row>
    <row r="152" spans="1:10" ht="16.5" thickTop="1" thickBot="1" x14ac:dyDescent="0.3">
      <c r="A152" s="1" t="s">
        <v>879</v>
      </c>
      <c r="B152" s="1" t="s">
        <v>878</v>
      </c>
      <c r="C152" s="2" t="s">
        <v>90</v>
      </c>
      <c r="D152" s="4">
        <v>134</v>
      </c>
      <c r="E152" s="15">
        <f>D152*5</f>
        <v>670</v>
      </c>
      <c r="F152" s="2" t="s">
        <v>649</v>
      </c>
      <c r="G152" s="1" t="s">
        <v>176</v>
      </c>
      <c r="H152" s="1" t="s">
        <v>196</v>
      </c>
      <c r="I152" s="1" t="s">
        <v>249</v>
      </c>
      <c r="J152" s="41"/>
    </row>
    <row r="153" spans="1:10" ht="16.5" thickTop="1" thickBot="1" x14ac:dyDescent="0.3">
      <c r="A153" s="1" t="s">
        <v>879</v>
      </c>
      <c r="B153" s="1" t="s">
        <v>880</v>
      </c>
      <c r="C153" s="2" t="s">
        <v>77</v>
      </c>
      <c r="D153" s="4">
        <v>183</v>
      </c>
      <c r="E153" s="15">
        <f>D153*15</f>
        <v>2745</v>
      </c>
      <c r="F153" s="2" t="s">
        <v>649</v>
      </c>
      <c r="G153" s="1" t="s">
        <v>176</v>
      </c>
      <c r="H153" s="1" t="s">
        <v>197</v>
      </c>
      <c r="I153" s="1" t="s">
        <v>249</v>
      </c>
      <c r="J153" s="41"/>
    </row>
    <row r="154" spans="1:10" ht="16.5" thickTop="1" thickBot="1" x14ac:dyDescent="0.3">
      <c r="A154" s="1" t="s">
        <v>879</v>
      </c>
      <c r="B154" s="1" t="s">
        <v>881</v>
      </c>
      <c r="C154" s="2" t="s">
        <v>78</v>
      </c>
      <c r="D154" s="4">
        <v>4</v>
      </c>
      <c r="E154" s="15">
        <f>D154*10</f>
        <v>40</v>
      </c>
      <c r="F154" s="2" t="s">
        <v>649</v>
      </c>
      <c r="G154" s="1" t="s">
        <v>176</v>
      </c>
      <c r="H154" s="1" t="s">
        <v>882</v>
      </c>
      <c r="I154" s="1" t="s">
        <v>249</v>
      </c>
      <c r="J154" s="41"/>
    </row>
    <row r="155" spans="1:10" ht="16.5" thickTop="1" thickBot="1" x14ac:dyDescent="0.3">
      <c r="A155" s="1" t="s">
        <v>879</v>
      </c>
      <c r="B155" s="1" t="s">
        <v>883</v>
      </c>
      <c r="C155" s="2" t="s">
        <v>77</v>
      </c>
      <c r="D155" s="4">
        <v>20</v>
      </c>
      <c r="E155" s="15">
        <f>D155*15</f>
        <v>300</v>
      </c>
      <c r="F155" s="2" t="s">
        <v>649</v>
      </c>
      <c r="G155" s="1" t="s">
        <v>176</v>
      </c>
      <c r="H155" s="1" t="s">
        <v>613</v>
      </c>
      <c r="I155" s="1" t="s">
        <v>249</v>
      </c>
      <c r="J155" s="41"/>
    </row>
    <row r="156" spans="1:10" ht="16.5" thickTop="1" thickBot="1" x14ac:dyDescent="0.3">
      <c r="A156" s="1" t="s">
        <v>885</v>
      </c>
      <c r="B156" s="1" t="s">
        <v>884</v>
      </c>
      <c r="C156" s="2" t="s">
        <v>90</v>
      </c>
      <c r="D156" s="4">
        <v>22</v>
      </c>
      <c r="E156" s="15">
        <f t="shared" ref="E156:E157" si="29">D156*5</f>
        <v>110</v>
      </c>
      <c r="F156" s="2" t="s">
        <v>649</v>
      </c>
      <c r="G156" s="1" t="s">
        <v>176</v>
      </c>
      <c r="H156" s="1" t="s">
        <v>196</v>
      </c>
      <c r="I156" s="1" t="s">
        <v>249</v>
      </c>
      <c r="J156" s="41"/>
    </row>
    <row r="157" spans="1:10" ht="16.5" thickTop="1" thickBot="1" x14ac:dyDescent="0.3">
      <c r="A157" s="1" t="s">
        <v>885</v>
      </c>
      <c r="B157" s="1" t="s">
        <v>886</v>
      </c>
      <c r="C157" s="2" t="s">
        <v>90</v>
      </c>
      <c r="D157" s="4">
        <v>10</v>
      </c>
      <c r="E157" s="15">
        <f t="shared" si="29"/>
        <v>50</v>
      </c>
      <c r="F157" s="2" t="s">
        <v>649</v>
      </c>
      <c r="G157" s="1" t="s">
        <v>176</v>
      </c>
      <c r="H157" s="1" t="s">
        <v>887</v>
      </c>
      <c r="I157" s="1" t="s">
        <v>249</v>
      </c>
      <c r="J157" s="41"/>
    </row>
    <row r="158" spans="1:10" ht="16.5" thickTop="1" thickBot="1" x14ac:dyDescent="0.3">
      <c r="A158" s="1" t="s">
        <v>885</v>
      </c>
      <c r="B158" s="1" t="s">
        <v>888</v>
      </c>
      <c r="C158" s="2" t="s">
        <v>77</v>
      </c>
      <c r="D158" s="4">
        <v>5</v>
      </c>
      <c r="E158" s="15">
        <f t="shared" ref="E158:E160" si="30">D158*15</f>
        <v>75</v>
      </c>
      <c r="F158" s="2" t="s">
        <v>649</v>
      </c>
      <c r="G158" s="1" t="s">
        <v>176</v>
      </c>
      <c r="H158" s="1" t="s">
        <v>889</v>
      </c>
      <c r="I158" s="1" t="s">
        <v>249</v>
      </c>
      <c r="J158" s="41"/>
    </row>
    <row r="159" spans="1:10" ht="16.5" thickTop="1" thickBot="1" x14ac:dyDescent="0.3">
      <c r="A159" s="1" t="s">
        <v>885</v>
      </c>
      <c r="B159" s="1" t="s">
        <v>890</v>
      </c>
      <c r="C159" s="2" t="s">
        <v>77</v>
      </c>
      <c r="D159" s="4">
        <v>34</v>
      </c>
      <c r="E159" s="15">
        <f t="shared" si="30"/>
        <v>510</v>
      </c>
      <c r="F159" s="2" t="s">
        <v>649</v>
      </c>
      <c r="G159" s="1" t="s">
        <v>176</v>
      </c>
      <c r="H159" s="1" t="s">
        <v>197</v>
      </c>
      <c r="I159" s="1" t="s">
        <v>249</v>
      </c>
      <c r="J159" s="41"/>
    </row>
    <row r="160" spans="1:10" ht="16.5" thickTop="1" thickBot="1" x14ac:dyDescent="0.3">
      <c r="A160" s="1" t="s">
        <v>885</v>
      </c>
      <c r="B160" s="1" t="s">
        <v>891</v>
      </c>
      <c r="C160" s="2" t="s">
        <v>77</v>
      </c>
      <c r="D160" s="4">
        <v>13</v>
      </c>
      <c r="E160" s="15">
        <f t="shared" si="30"/>
        <v>195</v>
      </c>
      <c r="F160" s="2" t="s">
        <v>649</v>
      </c>
      <c r="G160" s="1" t="s">
        <v>176</v>
      </c>
      <c r="H160" s="1" t="s">
        <v>892</v>
      </c>
      <c r="I160" s="1" t="s">
        <v>249</v>
      </c>
      <c r="J160" s="41"/>
    </row>
    <row r="161" spans="1:10" ht="16.5" thickTop="1" thickBot="1" x14ac:dyDescent="0.3">
      <c r="A161" s="1" t="s">
        <v>894</v>
      </c>
      <c r="B161" s="1" t="s">
        <v>893</v>
      </c>
      <c r="C161" s="2" t="s">
        <v>90</v>
      </c>
      <c r="D161" s="4">
        <v>17</v>
      </c>
      <c r="E161" s="15">
        <f>D161*5</f>
        <v>85</v>
      </c>
      <c r="F161" s="2" t="s">
        <v>649</v>
      </c>
      <c r="G161" s="1" t="s">
        <v>176</v>
      </c>
      <c r="H161" s="1" t="s">
        <v>196</v>
      </c>
      <c r="I161" s="1" t="s">
        <v>249</v>
      </c>
      <c r="J161" s="41"/>
    </row>
    <row r="162" spans="1:10" ht="16.5" thickTop="1" thickBot="1" x14ac:dyDescent="0.3">
      <c r="A162" s="1" t="s">
        <v>894</v>
      </c>
      <c r="B162" s="1" t="s">
        <v>895</v>
      </c>
      <c r="C162" s="2" t="s">
        <v>77</v>
      </c>
      <c r="D162" s="4">
        <v>3</v>
      </c>
      <c r="E162" s="15">
        <f>D162*15</f>
        <v>45</v>
      </c>
      <c r="F162" s="2" t="s">
        <v>649</v>
      </c>
      <c r="G162" s="1" t="s">
        <v>176</v>
      </c>
      <c r="H162" s="1" t="s">
        <v>896</v>
      </c>
      <c r="I162" s="1" t="s">
        <v>249</v>
      </c>
      <c r="J162" s="41"/>
    </row>
    <row r="163" spans="1:10" ht="16.5" thickTop="1" thickBot="1" x14ac:dyDescent="0.3">
      <c r="A163" s="1" t="s">
        <v>894</v>
      </c>
      <c r="B163" s="1" t="s">
        <v>897</v>
      </c>
      <c r="C163" s="2" t="s">
        <v>77</v>
      </c>
      <c r="D163" s="4">
        <v>36</v>
      </c>
      <c r="E163" s="15">
        <f>D163*15</f>
        <v>540</v>
      </c>
      <c r="F163" s="2" t="s">
        <v>649</v>
      </c>
      <c r="G163" s="1" t="s">
        <v>176</v>
      </c>
      <c r="H163" s="1" t="s">
        <v>197</v>
      </c>
      <c r="I163" s="1" t="s">
        <v>249</v>
      </c>
      <c r="J163" s="41"/>
    </row>
    <row r="164" spans="1:10" ht="16.5" thickTop="1" thickBot="1" x14ac:dyDescent="0.3">
      <c r="A164" s="1" t="s">
        <v>899</v>
      </c>
      <c r="B164" s="1" t="s">
        <v>898</v>
      </c>
      <c r="C164" s="2" t="s">
        <v>90</v>
      </c>
      <c r="D164" s="4">
        <v>12</v>
      </c>
      <c r="E164" s="15">
        <f>D164*5</f>
        <v>60</v>
      </c>
      <c r="F164" s="2" t="s">
        <v>649</v>
      </c>
      <c r="G164" s="1" t="s">
        <v>176</v>
      </c>
      <c r="H164" s="1" t="s">
        <v>196</v>
      </c>
      <c r="I164" s="1" t="s">
        <v>249</v>
      </c>
      <c r="J164" s="41"/>
    </row>
    <row r="165" spans="1:10" ht="16.5" thickTop="1" thickBot="1" x14ac:dyDescent="0.3">
      <c r="A165" s="1" t="s">
        <v>899</v>
      </c>
      <c r="B165" s="1" t="s">
        <v>900</v>
      </c>
      <c r="C165" s="2" t="s">
        <v>77</v>
      </c>
      <c r="D165" s="4">
        <v>37</v>
      </c>
      <c r="E165" s="15">
        <f t="shared" ref="E165:E166" si="31">D165*15</f>
        <v>555</v>
      </c>
      <c r="F165" s="2" t="s">
        <v>649</v>
      </c>
      <c r="G165" s="1" t="s">
        <v>176</v>
      </c>
      <c r="H165" s="1" t="s">
        <v>197</v>
      </c>
      <c r="I165" s="1" t="s">
        <v>249</v>
      </c>
      <c r="J165" s="41"/>
    </row>
    <row r="166" spans="1:10" ht="16.5" thickTop="1" thickBot="1" x14ac:dyDescent="0.3">
      <c r="A166" s="1" t="s">
        <v>902</v>
      </c>
      <c r="B166" s="1" t="s">
        <v>901</v>
      </c>
      <c r="C166" s="2" t="s">
        <v>77</v>
      </c>
      <c r="D166" s="4">
        <v>4</v>
      </c>
      <c r="E166" s="15">
        <f t="shared" si="31"/>
        <v>60</v>
      </c>
      <c r="F166" s="2" t="s">
        <v>649</v>
      </c>
      <c r="G166" s="1" t="s">
        <v>176</v>
      </c>
      <c r="H166" s="1" t="s">
        <v>903</v>
      </c>
      <c r="I166" s="1" t="s">
        <v>249</v>
      </c>
      <c r="J166" s="41"/>
    </row>
    <row r="167" spans="1:10" ht="16.5" thickTop="1" thickBot="1" x14ac:dyDescent="0.3">
      <c r="A167" s="1" t="s">
        <v>902</v>
      </c>
      <c r="B167" s="1" t="s">
        <v>904</v>
      </c>
      <c r="C167" s="2" t="s">
        <v>90</v>
      </c>
      <c r="D167" s="4">
        <v>8</v>
      </c>
      <c r="E167" s="15">
        <f>D167*5</f>
        <v>40</v>
      </c>
      <c r="F167" s="2" t="s">
        <v>649</v>
      </c>
      <c r="G167" s="1" t="s">
        <v>176</v>
      </c>
      <c r="H167" s="1" t="s">
        <v>196</v>
      </c>
      <c r="I167" s="1" t="s">
        <v>249</v>
      </c>
      <c r="J167" s="41"/>
    </row>
    <row r="168" spans="1:10" ht="16.5" thickTop="1" thickBot="1" x14ac:dyDescent="0.3">
      <c r="A168" s="1" t="s">
        <v>902</v>
      </c>
      <c r="B168" s="1" t="s">
        <v>905</v>
      </c>
      <c r="C168" s="2" t="s">
        <v>77</v>
      </c>
      <c r="D168" s="4">
        <v>4</v>
      </c>
      <c r="E168" s="15">
        <f>D168*15</f>
        <v>60</v>
      </c>
      <c r="F168" s="2" t="s">
        <v>649</v>
      </c>
      <c r="G168" s="1" t="s">
        <v>176</v>
      </c>
      <c r="H168" s="1" t="s">
        <v>906</v>
      </c>
      <c r="I168" s="1" t="s">
        <v>249</v>
      </c>
      <c r="J168" s="41"/>
    </row>
    <row r="169" spans="1:10" ht="16.5" thickTop="1" thickBot="1" x14ac:dyDescent="0.3">
      <c r="A169" s="1" t="s">
        <v>902</v>
      </c>
      <c r="B169" s="1" t="s">
        <v>907</v>
      </c>
      <c r="C169" s="2" t="s">
        <v>77</v>
      </c>
      <c r="D169" s="4">
        <v>24</v>
      </c>
      <c r="E169" s="15">
        <f t="shared" ref="E169:E170" si="32">D169*15</f>
        <v>360</v>
      </c>
      <c r="F169" s="2" t="s">
        <v>649</v>
      </c>
      <c r="G169" s="1" t="s">
        <v>176</v>
      </c>
      <c r="H169" s="1" t="s">
        <v>197</v>
      </c>
      <c r="I169" s="1" t="s">
        <v>249</v>
      </c>
      <c r="J169" s="41"/>
    </row>
    <row r="170" spans="1:10" ht="16.5" thickTop="1" thickBot="1" x14ac:dyDescent="0.3">
      <c r="A170" s="1" t="s">
        <v>902</v>
      </c>
      <c r="B170" s="1" t="s">
        <v>908</v>
      </c>
      <c r="C170" s="2" t="s">
        <v>77</v>
      </c>
      <c r="D170" s="4">
        <v>13</v>
      </c>
      <c r="E170" s="15">
        <f t="shared" si="32"/>
        <v>195</v>
      </c>
      <c r="F170" s="2" t="s">
        <v>649</v>
      </c>
      <c r="G170" s="1" t="s">
        <v>176</v>
      </c>
      <c r="H170" s="1" t="s">
        <v>909</v>
      </c>
      <c r="I170" s="1" t="s">
        <v>249</v>
      </c>
      <c r="J170" s="41"/>
    </row>
    <row r="171" spans="1:10" ht="16.5" thickTop="1" thickBot="1" x14ac:dyDescent="0.3">
      <c r="A171" s="1" t="s">
        <v>911</v>
      </c>
      <c r="B171" s="1" t="s">
        <v>910</v>
      </c>
      <c r="C171" s="2" t="s">
        <v>90</v>
      </c>
      <c r="D171" s="4">
        <v>12</v>
      </c>
      <c r="E171" s="15">
        <f>D171*5</f>
        <v>60</v>
      </c>
      <c r="F171" s="2" t="s">
        <v>649</v>
      </c>
      <c r="G171" s="1" t="s">
        <v>176</v>
      </c>
      <c r="H171" s="1" t="s">
        <v>196</v>
      </c>
      <c r="I171" s="1" t="s">
        <v>249</v>
      </c>
      <c r="J171" s="41"/>
    </row>
    <row r="172" spans="1:10" ht="16.5" thickTop="1" thickBot="1" x14ac:dyDescent="0.3">
      <c r="A172" s="1" t="s">
        <v>911</v>
      </c>
      <c r="B172" s="1" t="s">
        <v>912</v>
      </c>
      <c r="C172" s="2" t="s">
        <v>77</v>
      </c>
      <c r="D172" s="4">
        <v>6</v>
      </c>
      <c r="E172" s="15">
        <f t="shared" ref="E172:E173" si="33">D172*15</f>
        <v>90</v>
      </c>
      <c r="F172" s="2" t="s">
        <v>649</v>
      </c>
      <c r="G172" s="1" t="s">
        <v>176</v>
      </c>
      <c r="H172" s="1" t="s">
        <v>913</v>
      </c>
      <c r="I172" s="1" t="s">
        <v>249</v>
      </c>
      <c r="J172" s="41"/>
    </row>
    <row r="173" spans="1:10" ht="16.5" thickTop="1" thickBot="1" x14ac:dyDescent="0.3">
      <c r="A173" s="1" t="s">
        <v>911</v>
      </c>
      <c r="B173" s="1" t="s">
        <v>914</v>
      </c>
      <c r="C173" s="2" t="s">
        <v>77</v>
      </c>
      <c r="D173" s="4">
        <v>32</v>
      </c>
      <c r="E173" s="15">
        <f t="shared" si="33"/>
        <v>480</v>
      </c>
      <c r="F173" s="2" t="s">
        <v>649</v>
      </c>
      <c r="G173" s="1" t="s">
        <v>176</v>
      </c>
      <c r="H173" s="1" t="s">
        <v>197</v>
      </c>
      <c r="I173" s="1" t="s">
        <v>249</v>
      </c>
      <c r="J173" s="41"/>
    </row>
    <row r="174" spans="1:10" ht="16.5" thickTop="1" thickBot="1" x14ac:dyDescent="0.3">
      <c r="A174" s="1" t="s">
        <v>916</v>
      </c>
      <c r="B174" s="1" t="s">
        <v>915</v>
      </c>
      <c r="C174" s="2" t="s">
        <v>90</v>
      </c>
      <c r="D174" s="4">
        <v>10</v>
      </c>
      <c r="E174" s="15">
        <f t="shared" ref="E174:E175" si="34">D174*5</f>
        <v>50</v>
      </c>
      <c r="F174" s="2" t="s">
        <v>649</v>
      </c>
      <c r="G174" s="1" t="s">
        <v>176</v>
      </c>
      <c r="H174" s="1" t="s">
        <v>196</v>
      </c>
      <c r="I174" s="1" t="s">
        <v>249</v>
      </c>
      <c r="J174" s="41"/>
    </row>
    <row r="175" spans="1:10" ht="16.5" thickTop="1" thickBot="1" x14ac:dyDescent="0.3">
      <c r="A175" s="1" t="s">
        <v>916</v>
      </c>
      <c r="B175" s="1" t="s">
        <v>917</v>
      </c>
      <c r="C175" s="2" t="s">
        <v>90</v>
      </c>
      <c r="D175" s="4">
        <v>0</v>
      </c>
      <c r="E175" s="15">
        <f t="shared" si="34"/>
        <v>0</v>
      </c>
      <c r="F175" s="2" t="s">
        <v>649</v>
      </c>
      <c r="G175" s="1" t="s">
        <v>176</v>
      </c>
      <c r="H175" s="1" t="s">
        <v>918</v>
      </c>
      <c r="I175" s="1" t="s">
        <v>249</v>
      </c>
      <c r="J175" s="41"/>
    </row>
    <row r="176" spans="1:10" ht="16.5" thickTop="1" thickBot="1" x14ac:dyDescent="0.3">
      <c r="A176" s="1" t="s">
        <v>916</v>
      </c>
      <c r="B176" s="1" t="s">
        <v>919</v>
      </c>
      <c r="C176" s="2" t="s">
        <v>77</v>
      </c>
      <c r="D176" s="4">
        <v>21</v>
      </c>
      <c r="E176" s="15">
        <f>D176*15</f>
        <v>315</v>
      </c>
      <c r="F176" s="2" t="s">
        <v>649</v>
      </c>
      <c r="G176" s="1" t="s">
        <v>176</v>
      </c>
      <c r="H176" s="1" t="s">
        <v>197</v>
      </c>
      <c r="I176" s="1" t="s">
        <v>249</v>
      </c>
      <c r="J176" s="41"/>
    </row>
    <row r="177" spans="1:10" ht="16.5" thickTop="1" thickBot="1" x14ac:dyDescent="0.3">
      <c r="A177" s="1" t="s">
        <v>916</v>
      </c>
      <c r="B177" s="1" t="s">
        <v>920</v>
      </c>
      <c r="C177" s="2" t="s">
        <v>90</v>
      </c>
      <c r="D177" s="4">
        <v>5</v>
      </c>
      <c r="E177" s="15">
        <f t="shared" ref="E177:E178" si="35">D177*5</f>
        <v>25</v>
      </c>
      <c r="F177" s="2" t="s">
        <v>649</v>
      </c>
      <c r="G177" s="1" t="s">
        <v>176</v>
      </c>
      <c r="H177" s="1" t="s">
        <v>921</v>
      </c>
      <c r="I177" s="1" t="s">
        <v>249</v>
      </c>
      <c r="J177" s="41"/>
    </row>
    <row r="178" spans="1:10" ht="16.5" thickTop="1" thickBot="1" x14ac:dyDescent="0.3">
      <c r="A178" s="1" t="s">
        <v>923</v>
      </c>
      <c r="B178" s="1" t="s">
        <v>922</v>
      </c>
      <c r="C178" s="2" t="s">
        <v>90</v>
      </c>
      <c r="D178" s="4">
        <v>19</v>
      </c>
      <c r="E178" s="15">
        <f t="shared" si="35"/>
        <v>95</v>
      </c>
      <c r="F178" s="2" t="s">
        <v>649</v>
      </c>
      <c r="G178" s="1" t="s">
        <v>176</v>
      </c>
      <c r="H178" s="1" t="s">
        <v>196</v>
      </c>
      <c r="I178" s="1" t="s">
        <v>249</v>
      </c>
      <c r="J178" s="41"/>
    </row>
    <row r="179" spans="1:10" ht="16.5" thickTop="1" thickBot="1" x14ac:dyDescent="0.3">
      <c r="A179" s="1" t="s">
        <v>923</v>
      </c>
      <c r="B179" s="1" t="s">
        <v>924</v>
      </c>
      <c r="C179" s="2" t="s">
        <v>77</v>
      </c>
      <c r="D179" s="4">
        <v>32</v>
      </c>
      <c r="E179" s="15">
        <f t="shared" ref="E179:E180" si="36">D179*15</f>
        <v>480</v>
      </c>
      <c r="F179" s="2" t="s">
        <v>649</v>
      </c>
      <c r="G179" s="1" t="s">
        <v>176</v>
      </c>
      <c r="H179" s="1" t="s">
        <v>197</v>
      </c>
      <c r="I179" s="1" t="s">
        <v>249</v>
      </c>
      <c r="J179" s="41"/>
    </row>
    <row r="180" spans="1:10" ht="16.5" thickTop="1" thickBot="1" x14ac:dyDescent="0.3">
      <c r="A180" s="1" t="s">
        <v>923</v>
      </c>
      <c r="B180" s="1" t="s">
        <v>925</v>
      </c>
      <c r="C180" s="2" t="s">
        <v>77</v>
      </c>
      <c r="D180" s="4">
        <v>9</v>
      </c>
      <c r="E180" s="15">
        <f t="shared" si="36"/>
        <v>135</v>
      </c>
      <c r="F180" s="2" t="s">
        <v>649</v>
      </c>
      <c r="G180" s="1" t="s">
        <v>176</v>
      </c>
      <c r="H180" s="1" t="s">
        <v>926</v>
      </c>
      <c r="I180" s="1" t="s">
        <v>249</v>
      </c>
      <c r="J180" s="41"/>
    </row>
    <row r="181" spans="1:10" ht="16.5" thickTop="1" thickBot="1" x14ac:dyDescent="0.3">
      <c r="A181" s="1" t="s">
        <v>206</v>
      </c>
      <c r="B181" s="1" t="s">
        <v>449</v>
      </c>
      <c r="C181" s="2" t="s">
        <v>78</v>
      </c>
      <c r="D181" s="4">
        <v>6</v>
      </c>
      <c r="E181" s="15">
        <f>D181*10</f>
        <v>60</v>
      </c>
      <c r="F181" s="2" t="s">
        <v>199</v>
      </c>
      <c r="G181" s="1" t="s">
        <v>176</v>
      </c>
      <c r="H181" s="1" t="s">
        <v>196</v>
      </c>
      <c r="I181" s="1" t="s">
        <v>249</v>
      </c>
      <c r="J181" s="41">
        <f>SUMPRODUCT(E181:E193)*1.15</f>
        <v>2449.5</v>
      </c>
    </row>
    <row r="182" spans="1:10" ht="16.5" thickTop="1" thickBot="1" x14ac:dyDescent="0.3">
      <c r="A182" s="1" t="s">
        <v>206</v>
      </c>
      <c r="B182" s="1" t="s">
        <v>450</v>
      </c>
      <c r="C182" s="2" t="s">
        <v>77</v>
      </c>
      <c r="D182" s="4">
        <v>3</v>
      </c>
      <c r="E182" s="15">
        <f>D182*15</f>
        <v>45</v>
      </c>
      <c r="F182" s="2" t="s">
        <v>199</v>
      </c>
      <c r="G182" s="1" t="s">
        <v>176</v>
      </c>
      <c r="H182" s="1" t="s">
        <v>207</v>
      </c>
      <c r="I182" s="1" t="s">
        <v>249</v>
      </c>
      <c r="J182" s="41"/>
    </row>
    <row r="183" spans="1:10" ht="16.5" thickTop="1" thickBot="1" x14ac:dyDescent="0.3">
      <c r="A183" s="1" t="s">
        <v>206</v>
      </c>
      <c r="B183" s="1" t="s">
        <v>451</v>
      </c>
      <c r="C183" s="2" t="s">
        <v>77</v>
      </c>
      <c r="D183" s="4">
        <v>6</v>
      </c>
      <c r="E183" s="15">
        <f t="shared" ref="E183:E184" si="37">D183*15</f>
        <v>90</v>
      </c>
      <c r="F183" s="2" t="s">
        <v>199</v>
      </c>
      <c r="G183" s="1" t="s">
        <v>176</v>
      </c>
      <c r="H183" s="1" t="s">
        <v>208</v>
      </c>
      <c r="I183" s="1" t="s">
        <v>249</v>
      </c>
      <c r="J183" s="41"/>
    </row>
    <row r="184" spans="1:10" ht="16.5" thickTop="1" thickBot="1" x14ac:dyDescent="0.3">
      <c r="A184" s="1" t="s">
        <v>206</v>
      </c>
      <c r="B184" s="1" t="s">
        <v>452</v>
      </c>
      <c r="C184" s="2" t="s">
        <v>77</v>
      </c>
      <c r="D184" s="4">
        <v>13</v>
      </c>
      <c r="E184" s="15">
        <f t="shared" si="37"/>
        <v>195</v>
      </c>
      <c r="F184" s="2" t="s">
        <v>199</v>
      </c>
      <c r="G184" s="1" t="s">
        <v>176</v>
      </c>
      <c r="H184" s="1" t="s">
        <v>197</v>
      </c>
      <c r="I184" s="1" t="s">
        <v>249</v>
      </c>
      <c r="J184" s="41"/>
    </row>
    <row r="185" spans="1:10" ht="16.5" thickTop="1" thickBot="1" x14ac:dyDescent="0.3">
      <c r="A185" s="1" t="s">
        <v>198</v>
      </c>
      <c r="B185" s="1" t="s">
        <v>453</v>
      </c>
      <c r="C185" s="2" t="s">
        <v>78</v>
      </c>
      <c r="D185" s="4">
        <v>2</v>
      </c>
      <c r="E185" s="15">
        <f>D185*10</f>
        <v>20</v>
      </c>
      <c r="F185" s="2" t="s">
        <v>199</v>
      </c>
      <c r="G185" s="1" t="s">
        <v>176</v>
      </c>
      <c r="H185" s="1" t="s">
        <v>196</v>
      </c>
      <c r="I185" s="1" t="s">
        <v>249</v>
      </c>
      <c r="J185" s="41"/>
    </row>
    <row r="186" spans="1:10" ht="16.5" thickTop="1" thickBot="1" x14ac:dyDescent="0.3">
      <c r="A186" s="1" t="s">
        <v>198</v>
      </c>
      <c r="B186" s="1" t="s">
        <v>454</v>
      </c>
      <c r="C186" s="2" t="s">
        <v>77</v>
      </c>
      <c r="D186" s="4">
        <v>42</v>
      </c>
      <c r="E186" s="15">
        <f>D186*15</f>
        <v>630</v>
      </c>
      <c r="F186" s="2" t="s">
        <v>199</v>
      </c>
      <c r="G186" s="1" t="s">
        <v>176</v>
      </c>
      <c r="H186" s="1" t="s">
        <v>200</v>
      </c>
      <c r="I186" s="1" t="s">
        <v>249</v>
      </c>
      <c r="J186" s="41"/>
    </row>
    <row r="187" spans="1:10" ht="16.5" thickTop="1" thickBot="1" x14ac:dyDescent="0.3">
      <c r="A187" s="1" t="s">
        <v>455</v>
      </c>
      <c r="B187" s="1" t="s">
        <v>456</v>
      </c>
      <c r="C187" s="2" t="s">
        <v>78</v>
      </c>
      <c r="D187" s="4">
        <v>16</v>
      </c>
      <c r="E187" s="15">
        <f>D187*10</f>
        <v>160</v>
      </c>
      <c r="F187" s="2" t="s">
        <v>199</v>
      </c>
      <c r="G187" s="1" t="s">
        <v>176</v>
      </c>
      <c r="H187" s="1" t="s">
        <v>196</v>
      </c>
      <c r="I187" s="1" t="s">
        <v>249</v>
      </c>
      <c r="J187" s="41"/>
    </row>
    <row r="188" spans="1:10" ht="16.5" thickTop="1" thickBot="1" x14ac:dyDescent="0.3">
      <c r="A188" s="1" t="s">
        <v>455</v>
      </c>
      <c r="B188" s="1" t="s">
        <v>457</v>
      </c>
      <c r="C188" s="2" t="s">
        <v>77</v>
      </c>
      <c r="D188" s="4">
        <v>27</v>
      </c>
      <c r="E188" s="15">
        <f t="shared" ref="E188:E190" si="38">D188*15</f>
        <v>405</v>
      </c>
      <c r="F188" s="2" t="s">
        <v>199</v>
      </c>
      <c r="G188" s="1" t="s">
        <v>176</v>
      </c>
      <c r="H188" s="1" t="s">
        <v>197</v>
      </c>
      <c r="I188" s="1" t="s">
        <v>249</v>
      </c>
      <c r="J188" s="41"/>
    </row>
    <row r="189" spans="1:10" ht="16.5" thickTop="1" thickBot="1" x14ac:dyDescent="0.3">
      <c r="A189" s="1" t="s">
        <v>455</v>
      </c>
      <c r="B189" s="1" t="s">
        <v>458</v>
      </c>
      <c r="C189" s="2" t="s">
        <v>77</v>
      </c>
      <c r="D189" s="4">
        <v>7</v>
      </c>
      <c r="E189" s="15">
        <f t="shared" si="38"/>
        <v>105</v>
      </c>
      <c r="F189" s="2" t="s">
        <v>199</v>
      </c>
      <c r="G189" s="1" t="s">
        <v>176</v>
      </c>
      <c r="H189" s="1" t="s">
        <v>201</v>
      </c>
      <c r="I189" s="1" t="s">
        <v>249</v>
      </c>
      <c r="J189" s="41"/>
    </row>
    <row r="190" spans="1:10" ht="16.5" thickTop="1" thickBot="1" x14ac:dyDescent="0.3">
      <c r="A190" s="1" t="s">
        <v>202</v>
      </c>
      <c r="B190" s="1" t="s">
        <v>459</v>
      </c>
      <c r="C190" s="2" t="s">
        <v>77</v>
      </c>
      <c r="D190" s="4">
        <v>4</v>
      </c>
      <c r="E190" s="15">
        <f t="shared" si="38"/>
        <v>60</v>
      </c>
      <c r="F190" s="2" t="s">
        <v>199</v>
      </c>
      <c r="G190" s="1" t="s">
        <v>176</v>
      </c>
      <c r="H190" s="1" t="s">
        <v>203</v>
      </c>
      <c r="I190" s="1" t="s">
        <v>249</v>
      </c>
      <c r="J190" s="41"/>
    </row>
    <row r="191" spans="1:10" ht="16.5" thickTop="1" thickBot="1" x14ac:dyDescent="0.3">
      <c r="A191" s="1" t="s">
        <v>202</v>
      </c>
      <c r="B191" s="1" t="s">
        <v>460</v>
      </c>
      <c r="C191" s="2" t="s">
        <v>90</v>
      </c>
      <c r="D191" s="4">
        <v>6</v>
      </c>
      <c r="E191" s="15">
        <f>D191*5</f>
        <v>30</v>
      </c>
      <c r="F191" s="2" t="s">
        <v>199</v>
      </c>
      <c r="G191" s="1" t="s">
        <v>176</v>
      </c>
      <c r="H191" s="1" t="s">
        <v>196</v>
      </c>
      <c r="I191" s="1" t="s">
        <v>249</v>
      </c>
      <c r="J191" s="41"/>
    </row>
    <row r="192" spans="1:10" ht="16.5" thickTop="1" thickBot="1" x14ac:dyDescent="0.3">
      <c r="A192" s="1" t="s">
        <v>202</v>
      </c>
      <c r="B192" s="1" t="s">
        <v>205</v>
      </c>
      <c r="C192" s="2" t="s">
        <v>77</v>
      </c>
      <c r="D192" s="4">
        <v>0</v>
      </c>
      <c r="E192" s="15">
        <f>D192*15</f>
        <v>0</v>
      </c>
      <c r="F192" s="2" t="s">
        <v>199</v>
      </c>
      <c r="G192" s="1" t="s">
        <v>176</v>
      </c>
      <c r="H192" s="1" t="s">
        <v>204</v>
      </c>
      <c r="I192" s="1" t="s">
        <v>249</v>
      </c>
      <c r="J192" s="41"/>
    </row>
    <row r="193" spans="1:10" ht="16.5" thickTop="1" thickBot="1" x14ac:dyDescent="0.3">
      <c r="A193" s="1" t="s">
        <v>202</v>
      </c>
      <c r="B193" s="1" t="s">
        <v>461</v>
      </c>
      <c r="C193" s="2" t="s">
        <v>77</v>
      </c>
      <c r="D193" s="4">
        <v>22</v>
      </c>
      <c r="E193" s="15">
        <f>D193*15</f>
        <v>330</v>
      </c>
      <c r="F193" s="2" t="s">
        <v>199</v>
      </c>
      <c r="G193" s="1" t="s">
        <v>176</v>
      </c>
      <c r="H193" s="1" t="s">
        <v>197</v>
      </c>
      <c r="I193" s="1" t="s">
        <v>249</v>
      </c>
      <c r="J193" s="41"/>
    </row>
    <row r="194" spans="1:10" ht="16.5" thickTop="1" thickBot="1" x14ac:dyDescent="0.3">
      <c r="A194" s="1" t="s">
        <v>462</v>
      </c>
      <c r="B194" s="1" t="s">
        <v>463</v>
      </c>
      <c r="C194" s="2" t="s">
        <v>90</v>
      </c>
      <c r="D194" s="4">
        <v>10</v>
      </c>
      <c r="E194" s="15">
        <f>D194*5</f>
        <v>50</v>
      </c>
      <c r="F194" s="2" t="s">
        <v>227</v>
      </c>
      <c r="G194" s="1" t="s">
        <v>176</v>
      </c>
      <c r="H194" s="1" t="s">
        <v>196</v>
      </c>
      <c r="I194" s="1" t="s">
        <v>249</v>
      </c>
      <c r="J194" s="41">
        <f>SUMPRODUCT(E194:E196)*1.15</f>
        <v>965.99999999999989</v>
      </c>
    </row>
    <row r="195" spans="1:10" ht="16.5" thickTop="1" thickBot="1" x14ac:dyDescent="0.3">
      <c r="A195" s="1" t="s">
        <v>462</v>
      </c>
      <c r="B195" s="1" t="s">
        <v>464</v>
      </c>
      <c r="C195" s="2" t="s">
        <v>77</v>
      </c>
      <c r="D195" s="4">
        <v>52</v>
      </c>
      <c r="E195" s="15">
        <f>D195*15</f>
        <v>780</v>
      </c>
      <c r="F195" s="2" t="s">
        <v>227</v>
      </c>
      <c r="G195" s="1" t="s">
        <v>176</v>
      </c>
      <c r="H195" s="1" t="s">
        <v>197</v>
      </c>
      <c r="I195" s="1" t="s">
        <v>249</v>
      </c>
      <c r="J195" s="41"/>
    </row>
    <row r="196" spans="1:10" ht="16.5" thickTop="1" thickBot="1" x14ac:dyDescent="0.3">
      <c r="A196" s="1" t="s">
        <v>462</v>
      </c>
      <c r="B196" s="1" t="s">
        <v>465</v>
      </c>
      <c r="C196" s="2" t="s">
        <v>78</v>
      </c>
      <c r="D196" s="4">
        <v>1</v>
      </c>
      <c r="E196" s="15">
        <f>D196*10</f>
        <v>10</v>
      </c>
      <c r="F196" s="2" t="s">
        <v>227</v>
      </c>
      <c r="G196" s="1" t="s">
        <v>176</v>
      </c>
      <c r="H196" s="1" t="s">
        <v>220</v>
      </c>
      <c r="I196" s="1" t="s">
        <v>249</v>
      </c>
      <c r="J196" s="41"/>
    </row>
    <row r="197" spans="1:10" ht="16.5" thickTop="1" thickBot="1" x14ac:dyDescent="0.3">
      <c r="A197" s="1" t="s">
        <v>209</v>
      </c>
      <c r="B197" s="1" t="s">
        <v>466</v>
      </c>
      <c r="C197" s="2" t="s">
        <v>90</v>
      </c>
      <c r="D197" s="4">
        <v>3</v>
      </c>
      <c r="E197" s="15">
        <f>D197*5</f>
        <v>15</v>
      </c>
      <c r="F197" s="2" t="s">
        <v>210</v>
      </c>
      <c r="G197" s="1" t="s">
        <v>176</v>
      </c>
      <c r="H197" s="1" t="s">
        <v>196</v>
      </c>
      <c r="I197" s="1" t="s">
        <v>249</v>
      </c>
      <c r="J197" s="41">
        <f>SUMPRODUCT(E197:E209)*1.15</f>
        <v>2691</v>
      </c>
    </row>
    <row r="198" spans="1:10" ht="16.5" thickTop="1" thickBot="1" x14ac:dyDescent="0.3">
      <c r="A198" s="1" t="s">
        <v>209</v>
      </c>
      <c r="B198" s="1" t="s">
        <v>467</v>
      </c>
      <c r="C198" s="2" t="s">
        <v>77</v>
      </c>
      <c r="D198" s="4">
        <v>43</v>
      </c>
      <c r="E198" s="15">
        <f>D198*15</f>
        <v>645</v>
      </c>
      <c r="F198" s="2" t="s">
        <v>210</v>
      </c>
      <c r="G198" s="1" t="s">
        <v>176</v>
      </c>
      <c r="H198" s="1" t="s">
        <v>197</v>
      </c>
      <c r="I198" s="1" t="s">
        <v>249</v>
      </c>
      <c r="J198" s="41"/>
    </row>
    <row r="199" spans="1:10" ht="16.5" thickTop="1" thickBot="1" x14ac:dyDescent="0.3">
      <c r="A199" s="1" t="s">
        <v>211</v>
      </c>
      <c r="B199" s="1" t="s">
        <v>468</v>
      </c>
      <c r="C199" s="2" t="s">
        <v>90</v>
      </c>
      <c r="D199" s="4">
        <v>13</v>
      </c>
      <c r="E199" s="15">
        <f>D199*5</f>
        <v>65</v>
      </c>
      <c r="F199" s="2" t="s">
        <v>210</v>
      </c>
      <c r="G199" s="1" t="s">
        <v>176</v>
      </c>
      <c r="H199" s="1" t="s">
        <v>196</v>
      </c>
      <c r="I199" s="1" t="s">
        <v>249</v>
      </c>
      <c r="J199" s="41"/>
    </row>
    <row r="200" spans="1:10" ht="16.5" thickTop="1" thickBot="1" x14ac:dyDescent="0.3">
      <c r="A200" s="1" t="s">
        <v>211</v>
      </c>
      <c r="B200" s="1" t="s">
        <v>469</v>
      </c>
      <c r="C200" s="2" t="s">
        <v>77</v>
      </c>
      <c r="D200" s="4">
        <v>1</v>
      </c>
      <c r="E200" s="15">
        <f t="shared" ref="E200:E201" si="39">D200*15</f>
        <v>15</v>
      </c>
      <c r="F200" s="2" t="s">
        <v>210</v>
      </c>
      <c r="G200" s="1" t="s">
        <v>176</v>
      </c>
      <c r="H200" s="1" t="s">
        <v>212</v>
      </c>
      <c r="I200" s="1" t="s">
        <v>249</v>
      </c>
      <c r="J200" s="41"/>
    </row>
    <row r="201" spans="1:10" ht="16.5" thickTop="1" thickBot="1" x14ac:dyDescent="0.3">
      <c r="A201" s="1" t="s">
        <v>211</v>
      </c>
      <c r="B201" s="1" t="s">
        <v>470</v>
      </c>
      <c r="C201" s="2" t="s">
        <v>77</v>
      </c>
      <c r="D201" s="4">
        <v>33</v>
      </c>
      <c r="E201" s="15">
        <f t="shared" si="39"/>
        <v>495</v>
      </c>
      <c r="F201" s="2" t="s">
        <v>210</v>
      </c>
      <c r="G201" s="1" t="s">
        <v>176</v>
      </c>
      <c r="H201" s="1" t="s">
        <v>197</v>
      </c>
      <c r="I201" s="1" t="s">
        <v>249</v>
      </c>
      <c r="J201" s="41"/>
    </row>
    <row r="202" spans="1:10" ht="16.5" thickTop="1" thickBot="1" x14ac:dyDescent="0.3">
      <c r="A202" s="1" t="s">
        <v>213</v>
      </c>
      <c r="B202" s="1" t="s">
        <v>471</v>
      </c>
      <c r="C202" s="2" t="s">
        <v>90</v>
      </c>
      <c r="D202" s="4">
        <v>8</v>
      </c>
      <c r="E202" s="15">
        <f>D202*5</f>
        <v>40</v>
      </c>
      <c r="F202" s="2" t="s">
        <v>210</v>
      </c>
      <c r="G202" s="1" t="s">
        <v>176</v>
      </c>
      <c r="H202" s="1" t="s">
        <v>196</v>
      </c>
      <c r="I202" s="1" t="s">
        <v>249</v>
      </c>
      <c r="J202" s="41"/>
    </row>
    <row r="203" spans="1:10" ht="16.5" thickTop="1" thickBot="1" x14ac:dyDescent="0.3">
      <c r="A203" s="1" t="s">
        <v>213</v>
      </c>
      <c r="B203" s="1" t="s">
        <v>472</v>
      </c>
      <c r="C203" s="2" t="s">
        <v>77</v>
      </c>
      <c r="D203" s="4">
        <v>18</v>
      </c>
      <c r="E203" s="15">
        <f>D203*15</f>
        <v>270</v>
      </c>
      <c r="F203" s="2" t="s">
        <v>210</v>
      </c>
      <c r="G203" s="1" t="s">
        <v>176</v>
      </c>
      <c r="H203" s="1" t="s">
        <v>197</v>
      </c>
      <c r="I203" s="1" t="s">
        <v>249</v>
      </c>
      <c r="J203" s="41"/>
    </row>
    <row r="204" spans="1:10" ht="16.5" thickTop="1" thickBot="1" x14ac:dyDescent="0.3">
      <c r="A204" s="1" t="s">
        <v>214</v>
      </c>
      <c r="B204" s="1" t="s">
        <v>473</v>
      </c>
      <c r="C204" s="2" t="s">
        <v>90</v>
      </c>
      <c r="D204" s="4">
        <v>7</v>
      </c>
      <c r="E204" s="15">
        <f>D204*5</f>
        <v>35</v>
      </c>
      <c r="F204" s="2" t="s">
        <v>210</v>
      </c>
      <c r="G204" s="1" t="s">
        <v>176</v>
      </c>
      <c r="H204" s="1" t="s">
        <v>196</v>
      </c>
      <c r="I204" s="1" t="s">
        <v>249</v>
      </c>
      <c r="J204" s="41"/>
    </row>
    <row r="205" spans="1:10" ht="16.5" thickTop="1" thickBot="1" x14ac:dyDescent="0.3">
      <c r="A205" s="1" t="s">
        <v>214</v>
      </c>
      <c r="B205" s="1" t="s">
        <v>474</v>
      </c>
      <c r="C205" s="2" t="s">
        <v>77</v>
      </c>
      <c r="D205" s="4">
        <v>2</v>
      </c>
      <c r="E205" s="15">
        <f>D205*15</f>
        <v>30</v>
      </c>
      <c r="F205" s="2" t="s">
        <v>210</v>
      </c>
      <c r="G205" s="1" t="s">
        <v>176</v>
      </c>
      <c r="H205" s="1" t="s">
        <v>215</v>
      </c>
      <c r="I205" s="1" t="s">
        <v>249</v>
      </c>
      <c r="J205" s="41"/>
    </row>
    <row r="206" spans="1:10" ht="16.5" thickTop="1" thickBot="1" x14ac:dyDescent="0.3">
      <c r="A206" s="1" t="s">
        <v>214</v>
      </c>
      <c r="B206" s="1" t="s">
        <v>475</v>
      </c>
      <c r="C206" s="2" t="s">
        <v>77</v>
      </c>
      <c r="D206" s="4">
        <v>23</v>
      </c>
      <c r="E206" s="15">
        <f>D206*15</f>
        <v>345</v>
      </c>
      <c r="F206" s="2" t="s">
        <v>210</v>
      </c>
      <c r="G206" s="1" t="s">
        <v>176</v>
      </c>
      <c r="H206" s="1" t="s">
        <v>197</v>
      </c>
      <c r="I206" s="1" t="s">
        <v>249</v>
      </c>
      <c r="J206" s="41"/>
    </row>
    <row r="207" spans="1:10" ht="16.5" thickTop="1" thickBot="1" x14ac:dyDescent="0.3">
      <c r="A207" s="1" t="s">
        <v>216</v>
      </c>
      <c r="B207" s="1" t="s">
        <v>476</v>
      </c>
      <c r="C207" s="2" t="s">
        <v>90</v>
      </c>
      <c r="D207" s="4">
        <v>11</v>
      </c>
      <c r="E207" s="15">
        <f>D207*5</f>
        <v>55</v>
      </c>
      <c r="F207" s="2" t="s">
        <v>210</v>
      </c>
      <c r="G207" s="1" t="s">
        <v>176</v>
      </c>
      <c r="H207" s="1" t="s">
        <v>196</v>
      </c>
      <c r="I207" s="1" t="s">
        <v>249</v>
      </c>
      <c r="J207" s="41"/>
    </row>
    <row r="208" spans="1:10" ht="16.5" thickTop="1" thickBot="1" x14ac:dyDescent="0.3">
      <c r="A208" s="1" t="s">
        <v>216</v>
      </c>
      <c r="B208" s="1" t="s">
        <v>477</v>
      </c>
      <c r="C208" s="2" t="s">
        <v>77</v>
      </c>
      <c r="D208" s="4">
        <v>9</v>
      </c>
      <c r="E208" s="15">
        <f>D208*15</f>
        <v>135</v>
      </c>
      <c r="F208" s="2" t="s">
        <v>210</v>
      </c>
      <c r="G208" s="1" t="s">
        <v>176</v>
      </c>
      <c r="H208" s="1" t="s">
        <v>217</v>
      </c>
      <c r="I208" s="1" t="s">
        <v>249</v>
      </c>
      <c r="J208" s="41"/>
    </row>
    <row r="209" spans="1:10" ht="16.5" thickTop="1" thickBot="1" x14ac:dyDescent="0.3">
      <c r="A209" s="1" t="s">
        <v>216</v>
      </c>
      <c r="B209" s="1" t="s">
        <v>478</v>
      </c>
      <c r="C209" s="2" t="s">
        <v>77</v>
      </c>
      <c r="D209" s="4">
        <v>13</v>
      </c>
      <c r="E209" s="15">
        <f>D209*15</f>
        <v>195</v>
      </c>
      <c r="F209" s="2" t="s">
        <v>210</v>
      </c>
      <c r="G209" s="1" t="s">
        <v>176</v>
      </c>
      <c r="H209" s="1" t="s">
        <v>197</v>
      </c>
      <c r="I209" s="1" t="s">
        <v>249</v>
      </c>
      <c r="J209" s="41"/>
    </row>
    <row r="210" spans="1:10" ht="16.5" thickTop="1" thickBot="1" x14ac:dyDescent="0.3">
      <c r="A210" s="1" t="s">
        <v>223</v>
      </c>
      <c r="B210" s="1" t="s">
        <v>479</v>
      </c>
      <c r="C210" s="2" t="s">
        <v>90</v>
      </c>
      <c r="D210" s="4">
        <v>6</v>
      </c>
      <c r="E210" s="15">
        <f>D210*5</f>
        <v>30</v>
      </c>
      <c r="F210" s="2" t="s">
        <v>219</v>
      </c>
      <c r="G210" s="1" t="s">
        <v>176</v>
      </c>
      <c r="H210" s="1" t="s">
        <v>196</v>
      </c>
      <c r="I210" s="1" t="s">
        <v>249</v>
      </c>
      <c r="J210" s="41">
        <f>SUMPRODUCT(E210:E220)*1.15</f>
        <v>3352.2499999999995</v>
      </c>
    </row>
    <row r="211" spans="1:10" ht="16.5" thickTop="1" thickBot="1" x14ac:dyDescent="0.3">
      <c r="A211" s="1" t="s">
        <v>223</v>
      </c>
      <c r="B211" s="1" t="s">
        <v>480</v>
      </c>
      <c r="C211" s="2" t="s">
        <v>77</v>
      </c>
      <c r="D211" s="4">
        <v>29</v>
      </c>
      <c r="E211" s="15">
        <f>D211*15</f>
        <v>435</v>
      </c>
      <c r="F211" s="2" t="s">
        <v>219</v>
      </c>
      <c r="G211" s="1" t="s">
        <v>176</v>
      </c>
      <c r="H211" s="1" t="s">
        <v>197</v>
      </c>
      <c r="I211" s="1" t="s">
        <v>249</v>
      </c>
      <c r="J211" s="41"/>
    </row>
    <row r="212" spans="1:10" ht="16.5" thickTop="1" thickBot="1" x14ac:dyDescent="0.3">
      <c r="A212" s="1" t="s">
        <v>224</v>
      </c>
      <c r="B212" s="1" t="s">
        <v>481</v>
      </c>
      <c r="C212" s="2" t="s">
        <v>90</v>
      </c>
      <c r="D212" s="4">
        <v>6</v>
      </c>
      <c r="E212" s="15">
        <f>D212*5</f>
        <v>30</v>
      </c>
      <c r="F212" s="2" t="s">
        <v>219</v>
      </c>
      <c r="G212" s="1" t="s">
        <v>176</v>
      </c>
      <c r="H212" s="1" t="s">
        <v>196</v>
      </c>
      <c r="I212" s="1" t="s">
        <v>249</v>
      </c>
      <c r="J212" s="41"/>
    </row>
    <row r="213" spans="1:10" ht="16.5" thickTop="1" thickBot="1" x14ac:dyDescent="0.3">
      <c r="A213" s="1" t="s">
        <v>224</v>
      </c>
      <c r="B213" s="1" t="s">
        <v>482</v>
      </c>
      <c r="C213" s="2" t="s">
        <v>77</v>
      </c>
      <c r="D213" s="4">
        <v>22</v>
      </c>
      <c r="E213" s="15">
        <f>D213*15</f>
        <v>330</v>
      </c>
      <c r="F213" s="2" t="s">
        <v>219</v>
      </c>
      <c r="G213" s="1" t="s">
        <v>176</v>
      </c>
      <c r="H213" s="1" t="s">
        <v>197</v>
      </c>
      <c r="I213" s="1" t="s">
        <v>249</v>
      </c>
      <c r="J213" s="41"/>
    </row>
    <row r="214" spans="1:10" ht="16.5" thickTop="1" thickBot="1" x14ac:dyDescent="0.3">
      <c r="A214" s="1" t="s">
        <v>225</v>
      </c>
      <c r="B214" s="1" t="s">
        <v>483</v>
      </c>
      <c r="C214" s="2" t="s">
        <v>90</v>
      </c>
      <c r="D214" s="4">
        <v>5</v>
      </c>
      <c r="E214" s="15">
        <f>D214*5</f>
        <v>25</v>
      </c>
      <c r="F214" s="2" t="s">
        <v>219</v>
      </c>
      <c r="G214" s="1" t="s">
        <v>176</v>
      </c>
      <c r="H214" s="1" t="s">
        <v>196</v>
      </c>
      <c r="I214" s="1" t="s">
        <v>249</v>
      </c>
      <c r="J214" s="41"/>
    </row>
    <row r="215" spans="1:10" ht="16.5" thickTop="1" thickBot="1" x14ac:dyDescent="0.3">
      <c r="A215" s="1" t="s">
        <v>225</v>
      </c>
      <c r="B215" s="1" t="s">
        <v>484</v>
      </c>
      <c r="C215" s="2" t="s">
        <v>77</v>
      </c>
      <c r="D215" s="4">
        <v>24</v>
      </c>
      <c r="E215" s="15">
        <f>D215*15</f>
        <v>360</v>
      </c>
      <c r="F215" s="2" t="s">
        <v>219</v>
      </c>
      <c r="G215" s="1" t="s">
        <v>176</v>
      </c>
      <c r="H215" s="1" t="s">
        <v>197</v>
      </c>
      <c r="I215" s="1" t="s">
        <v>249</v>
      </c>
      <c r="J215" s="41"/>
    </row>
    <row r="216" spans="1:10" ht="16.5" thickTop="1" thickBot="1" x14ac:dyDescent="0.3">
      <c r="A216" s="1" t="s">
        <v>222</v>
      </c>
      <c r="B216" s="1" t="s">
        <v>485</v>
      </c>
      <c r="C216" s="2" t="s">
        <v>90</v>
      </c>
      <c r="D216" s="4">
        <v>5</v>
      </c>
      <c r="E216" s="15">
        <f>D216*5</f>
        <v>25</v>
      </c>
      <c r="F216" s="2" t="s">
        <v>219</v>
      </c>
      <c r="G216" s="1" t="s">
        <v>176</v>
      </c>
      <c r="H216" s="1" t="s">
        <v>196</v>
      </c>
      <c r="I216" s="1" t="s">
        <v>249</v>
      </c>
      <c r="J216" s="41"/>
    </row>
    <row r="217" spans="1:10" ht="16.5" thickTop="1" thickBot="1" x14ac:dyDescent="0.3">
      <c r="A217" s="1" t="s">
        <v>222</v>
      </c>
      <c r="B217" s="1" t="s">
        <v>486</v>
      </c>
      <c r="C217" s="2" t="s">
        <v>77</v>
      </c>
      <c r="D217" s="4">
        <v>19</v>
      </c>
      <c r="E217" s="15">
        <f>D217*15</f>
        <v>285</v>
      </c>
      <c r="F217" s="2" t="s">
        <v>219</v>
      </c>
      <c r="G217" s="1" t="s">
        <v>176</v>
      </c>
      <c r="H217" s="1" t="s">
        <v>197</v>
      </c>
      <c r="I217" s="1" t="s">
        <v>249</v>
      </c>
      <c r="J217" s="41"/>
    </row>
    <row r="218" spans="1:10" ht="16.5" thickTop="1" thickBot="1" x14ac:dyDescent="0.3">
      <c r="A218" s="1" t="s">
        <v>218</v>
      </c>
      <c r="B218" s="1" t="s">
        <v>487</v>
      </c>
      <c r="C218" s="2" t="s">
        <v>90</v>
      </c>
      <c r="D218" s="4">
        <v>12</v>
      </c>
      <c r="E218" s="15">
        <f>D218*5</f>
        <v>60</v>
      </c>
      <c r="F218" s="2" t="s">
        <v>219</v>
      </c>
      <c r="G218" s="1" t="s">
        <v>176</v>
      </c>
      <c r="H218" s="1" t="s">
        <v>196</v>
      </c>
      <c r="I218" s="1" t="s">
        <v>249</v>
      </c>
      <c r="J218" s="41"/>
    </row>
    <row r="219" spans="1:10" ht="16.5" thickTop="1" thickBot="1" x14ac:dyDescent="0.3">
      <c r="A219" s="1" t="s">
        <v>218</v>
      </c>
      <c r="B219" s="1" t="s">
        <v>488</v>
      </c>
      <c r="C219" s="2" t="s">
        <v>77</v>
      </c>
      <c r="D219" s="4">
        <v>89</v>
      </c>
      <c r="E219" s="15">
        <f>D219*15</f>
        <v>1335</v>
      </c>
      <c r="F219" s="2" t="s">
        <v>219</v>
      </c>
      <c r="G219" s="1" t="s">
        <v>176</v>
      </c>
      <c r="H219" s="1" t="s">
        <v>200</v>
      </c>
      <c r="I219" s="1" t="s">
        <v>249</v>
      </c>
      <c r="J219" s="41"/>
    </row>
    <row r="220" spans="1:10" ht="16.5" thickTop="1" thickBot="1" x14ac:dyDescent="0.3">
      <c r="A220" s="1" t="s">
        <v>218</v>
      </c>
      <c r="B220" s="1" t="s">
        <v>221</v>
      </c>
      <c r="C220" s="2" t="s">
        <v>78</v>
      </c>
      <c r="D220" s="4">
        <v>0</v>
      </c>
      <c r="E220" s="15">
        <v>0</v>
      </c>
      <c r="F220" s="2" t="s">
        <v>219</v>
      </c>
      <c r="G220" s="1" t="s">
        <v>176</v>
      </c>
      <c r="H220" s="1" t="s">
        <v>220</v>
      </c>
      <c r="I220" s="1" t="s">
        <v>249</v>
      </c>
      <c r="J220" s="41"/>
    </row>
    <row r="221" spans="1:10" ht="16.5" thickTop="1" thickBot="1" x14ac:dyDescent="0.3">
      <c r="A221" s="1" t="s">
        <v>209</v>
      </c>
      <c r="B221" s="1" t="s">
        <v>467</v>
      </c>
      <c r="C221" s="2" t="s">
        <v>77</v>
      </c>
      <c r="D221" s="4">
        <v>43</v>
      </c>
      <c r="E221" s="15">
        <f>D221*10</f>
        <v>430</v>
      </c>
      <c r="F221" s="2" t="s">
        <v>210</v>
      </c>
      <c r="G221" s="1" t="s">
        <v>176</v>
      </c>
      <c r="H221" s="1" t="s">
        <v>197</v>
      </c>
      <c r="I221" s="1" t="s">
        <v>289</v>
      </c>
      <c r="J221" s="41">
        <f>E221+E222+E223+E224+E225+E226</f>
        <v>1390</v>
      </c>
    </row>
    <row r="222" spans="1:10" ht="16.5" thickTop="1" thickBot="1" x14ac:dyDescent="0.3">
      <c r="A222" s="1" t="s">
        <v>211</v>
      </c>
      <c r="B222" s="1" t="s">
        <v>470</v>
      </c>
      <c r="C222" s="2" t="s">
        <v>77</v>
      </c>
      <c r="D222" s="4">
        <v>33</v>
      </c>
      <c r="E222" s="15">
        <f t="shared" ref="E222:E226" si="40">D222*10</f>
        <v>330</v>
      </c>
      <c r="F222" s="2" t="s">
        <v>210</v>
      </c>
      <c r="G222" s="1" t="s">
        <v>176</v>
      </c>
      <c r="H222" s="1" t="s">
        <v>197</v>
      </c>
      <c r="I222" s="1" t="s">
        <v>289</v>
      </c>
      <c r="J222" s="41"/>
    </row>
    <row r="223" spans="1:10" ht="16.5" thickTop="1" thickBot="1" x14ac:dyDescent="0.3">
      <c r="A223" s="1" t="s">
        <v>213</v>
      </c>
      <c r="B223" s="1" t="s">
        <v>472</v>
      </c>
      <c r="C223" s="2" t="s">
        <v>77</v>
      </c>
      <c r="D223" s="4">
        <v>18</v>
      </c>
      <c r="E223" s="15">
        <f t="shared" si="40"/>
        <v>180</v>
      </c>
      <c r="F223" s="2" t="s">
        <v>210</v>
      </c>
      <c r="G223" s="1" t="s">
        <v>176</v>
      </c>
      <c r="H223" s="1" t="s">
        <v>197</v>
      </c>
      <c r="I223" s="1" t="s">
        <v>289</v>
      </c>
      <c r="J223" s="41"/>
    </row>
    <row r="224" spans="1:10" ht="16.5" thickTop="1" thickBot="1" x14ac:dyDescent="0.3">
      <c r="A224" s="1" t="s">
        <v>214</v>
      </c>
      <c r="B224" s="1" t="s">
        <v>475</v>
      </c>
      <c r="C224" s="2" t="s">
        <v>77</v>
      </c>
      <c r="D224" s="4">
        <v>23</v>
      </c>
      <c r="E224" s="15">
        <f t="shared" si="40"/>
        <v>230</v>
      </c>
      <c r="F224" s="2" t="s">
        <v>210</v>
      </c>
      <c r="G224" s="1" t="s">
        <v>176</v>
      </c>
      <c r="H224" s="1" t="s">
        <v>197</v>
      </c>
      <c r="I224" s="1" t="s">
        <v>289</v>
      </c>
      <c r="J224" s="41"/>
    </row>
    <row r="225" spans="1:10" ht="16.5" thickTop="1" thickBot="1" x14ac:dyDescent="0.3">
      <c r="A225" s="1" t="s">
        <v>216</v>
      </c>
      <c r="B225" s="1" t="s">
        <v>477</v>
      </c>
      <c r="C225" s="2" t="s">
        <v>77</v>
      </c>
      <c r="D225" s="4">
        <v>9</v>
      </c>
      <c r="E225" s="15">
        <f t="shared" si="40"/>
        <v>90</v>
      </c>
      <c r="F225" s="2" t="s">
        <v>210</v>
      </c>
      <c r="G225" s="1" t="s">
        <v>176</v>
      </c>
      <c r="H225" s="1" t="s">
        <v>217</v>
      </c>
      <c r="I225" s="1" t="s">
        <v>289</v>
      </c>
      <c r="J225" s="41"/>
    </row>
    <row r="226" spans="1:10" ht="16.5" thickTop="1" thickBot="1" x14ac:dyDescent="0.3">
      <c r="A226" s="1" t="s">
        <v>216</v>
      </c>
      <c r="B226" s="1" t="s">
        <v>478</v>
      </c>
      <c r="C226" s="2" t="s">
        <v>77</v>
      </c>
      <c r="D226" s="4">
        <v>13</v>
      </c>
      <c r="E226" s="15">
        <f t="shared" si="40"/>
        <v>130</v>
      </c>
      <c r="F226" s="2" t="s">
        <v>210</v>
      </c>
      <c r="G226" s="1" t="s">
        <v>176</v>
      </c>
      <c r="H226" s="1" t="s">
        <v>197</v>
      </c>
      <c r="I226" s="1" t="s">
        <v>289</v>
      </c>
      <c r="J226" s="41"/>
    </row>
    <row r="227" spans="1:10" ht="16.5" thickTop="1" thickBot="1" x14ac:dyDescent="0.3">
      <c r="A227" s="1" t="s">
        <v>489</v>
      </c>
      <c r="B227" s="1" t="s">
        <v>490</v>
      </c>
      <c r="C227" s="2" t="s">
        <v>77</v>
      </c>
      <c r="D227" s="4">
        <v>117</v>
      </c>
      <c r="E227" s="15">
        <f>D227*15</f>
        <v>1755</v>
      </c>
      <c r="F227" s="2" t="s">
        <v>226</v>
      </c>
      <c r="G227" s="1" t="s">
        <v>176</v>
      </c>
      <c r="H227" s="1" t="s">
        <v>197</v>
      </c>
      <c r="I227" s="1" t="s">
        <v>289</v>
      </c>
      <c r="J227" s="41">
        <f>E227</f>
        <v>1755</v>
      </c>
    </row>
    <row r="228" spans="1:10" ht="20.25" thickTop="1" thickBot="1" x14ac:dyDescent="0.3">
      <c r="A228" s="46" t="s">
        <v>178</v>
      </c>
      <c r="B228" s="47"/>
      <c r="C228" s="47"/>
      <c r="D228" s="47"/>
      <c r="E228" s="47"/>
      <c r="F228" s="47"/>
      <c r="G228" s="47"/>
      <c r="H228" s="47"/>
      <c r="I228" s="47"/>
      <c r="J228" s="47"/>
    </row>
    <row r="229" spans="1:10" ht="16.5" thickTop="1" thickBot="1" x14ac:dyDescent="0.3">
      <c r="A229" s="1" t="s">
        <v>97</v>
      </c>
      <c r="B229" s="1" t="s">
        <v>293</v>
      </c>
      <c r="C229" s="2" t="s">
        <v>90</v>
      </c>
      <c r="D229" s="4">
        <v>29</v>
      </c>
      <c r="E229" s="15">
        <f>D229*5</f>
        <v>145</v>
      </c>
      <c r="F229" s="2" t="s">
        <v>97</v>
      </c>
      <c r="G229" s="1" t="s">
        <v>176</v>
      </c>
      <c r="H229" s="1"/>
      <c r="I229" s="1" t="s">
        <v>249</v>
      </c>
      <c r="J229" s="41">
        <f>SUMPRODUCT(E229:E248)*1.15</f>
        <v>7405.9999999999991</v>
      </c>
    </row>
    <row r="230" spans="1:10" ht="16.5" thickTop="1" thickBot="1" x14ac:dyDescent="0.3">
      <c r="A230" s="1" t="s">
        <v>97</v>
      </c>
      <c r="B230" s="1" t="s">
        <v>294</v>
      </c>
      <c r="C230" s="2" t="s">
        <v>90</v>
      </c>
      <c r="D230" s="4">
        <v>18</v>
      </c>
      <c r="E230" s="15">
        <f t="shared" ref="E230:E235" si="41">D230*5</f>
        <v>90</v>
      </c>
      <c r="F230" s="2" t="s">
        <v>97</v>
      </c>
      <c r="G230" s="1" t="s">
        <v>69</v>
      </c>
      <c r="H230" s="1"/>
      <c r="I230" s="1" t="s">
        <v>249</v>
      </c>
      <c r="J230" s="41"/>
    </row>
    <row r="231" spans="1:10" ht="16.5" thickTop="1" thickBot="1" x14ac:dyDescent="0.3">
      <c r="A231" s="1" t="s">
        <v>97</v>
      </c>
      <c r="B231" s="1" t="s">
        <v>137</v>
      </c>
      <c r="C231" s="2" t="s">
        <v>90</v>
      </c>
      <c r="D231" s="4">
        <v>3</v>
      </c>
      <c r="E231" s="15">
        <f t="shared" si="41"/>
        <v>15</v>
      </c>
      <c r="F231" s="2" t="s">
        <v>97</v>
      </c>
      <c r="G231" s="1" t="s">
        <v>295</v>
      </c>
      <c r="H231" s="1"/>
      <c r="I231" s="1" t="s">
        <v>249</v>
      </c>
      <c r="J231" s="41"/>
    </row>
    <row r="232" spans="1:10" ht="16.5" thickTop="1" thickBot="1" x14ac:dyDescent="0.3">
      <c r="A232" s="1" t="s">
        <v>97</v>
      </c>
      <c r="B232" s="1" t="s">
        <v>296</v>
      </c>
      <c r="C232" s="2" t="s">
        <v>78</v>
      </c>
      <c r="D232" s="4">
        <v>8</v>
      </c>
      <c r="E232" s="15">
        <f>D232*10</f>
        <v>80</v>
      </c>
      <c r="F232" s="2" t="s">
        <v>97</v>
      </c>
      <c r="G232" s="1" t="s">
        <v>295</v>
      </c>
      <c r="H232" s="1"/>
      <c r="I232" s="1" t="s">
        <v>249</v>
      </c>
      <c r="J232" s="41"/>
    </row>
    <row r="233" spans="1:10" ht="16.5" thickTop="1" thickBot="1" x14ac:dyDescent="0.3">
      <c r="A233" s="1" t="s">
        <v>297</v>
      </c>
      <c r="B233" s="1" t="s">
        <v>298</v>
      </c>
      <c r="C233" s="2" t="s">
        <v>90</v>
      </c>
      <c r="D233" s="4">
        <v>74</v>
      </c>
      <c r="E233" s="15">
        <f t="shared" si="41"/>
        <v>370</v>
      </c>
      <c r="F233" s="2" t="s">
        <v>97</v>
      </c>
      <c r="G233" s="1" t="s">
        <v>176</v>
      </c>
      <c r="H233" s="1" t="s">
        <v>196</v>
      </c>
      <c r="I233" s="1" t="s">
        <v>249</v>
      </c>
      <c r="J233" s="41"/>
    </row>
    <row r="234" spans="1:10" ht="16.5" thickTop="1" thickBot="1" x14ac:dyDescent="0.3">
      <c r="A234" s="1" t="s">
        <v>297</v>
      </c>
      <c r="B234" s="1" t="s">
        <v>183</v>
      </c>
      <c r="C234" s="2" t="s">
        <v>77</v>
      </c>
      <c r="D234" s="4">
        <v>104</v>
      </c>
      <c r="E234" s="15">
        <f>D234*15</f>
        <v>1560</v>
      </c>
      <c r="F234" s="2" t="s">
        <v>97</v>
      </c>
      <c r="G234" s="1" t="s">
        <v>176</v>
      </c>
      <c r="H234" s="1" t="s">
        <v>197</v>
      </c>
      <c r="I234" s="1" t="s">
        <v>249</v>
      </c>
      <c r="J234" s="41"/>
    </row>
    <row r="235" spans="1:10" ht="16.5" thickTop="1" thickBot="1" x14ac:dyDescent="0.3">
      <c r="A235" s="1" t="s">
        <v>299</v>
      </c>
      <c r="B235" s="1" t="s">
        <v>184</v>
      </c>
      <c r="C235" s="2" t="s">
        <v>90</v>
      </c>
      <c r="D235" s="4">
        <v>16</v>
      </c>
      <c r="E235" s="15">
        <f t="shared" si="41"/>
        <v>80</v>
      </c>
      <c r="F235" s="2" t="s">
        <v>97</v>
      </c>
      <c r="G235" s="1" t="s">
        <v>176</v>
      </c>
      <c r="H235" s="1" t="s">
        <v>196</v>
      </c>
      <c r="I235" s="1" t="s">
        <v>249</v>
      </c>
      <c r="J235" s="41"/>
    </row>
    <row r="236" spans="1:10" ht="16.5" thickTop="1" thickBot="1" x14ac:dyDescent="0.3">
      <c r="A236" s="1" t="s">
        <v>299</v>
      </c>
      <c r="B236" s="1" t="s">
        <v>185</v>
      </c>
      <c r="C236" s="2" t="s">
        <v>78</v>
      </c>
      <c r="D236" s="4">
        <v>4</v>
      </c>
      <c r="E236" s="15">
        <f>D236*10</f>
        <v>40</v>
      </c>
      <c r="F236" s="2" t="s">
        <v>97</v>
      </c>
      <c r="G236" s="1" t="s">
        <v>176</v>
      </c>
      <c r="H236" s="1" t="s">
        <v>300</v>
      </c>
      <c r="I236" s="1" t="s">
        <v>249</v>
      </c>
      <c r="J236" s="41"/>
    </row>
    <row r="237" spans="1:10" ht="16.5" thickTop="1" thickBot="1" x14ac:dyDescent="0.3">
      <c r="A237" s="1" t="s">
        <v>299</v>
      </c>
      <c r="B237" s="1" t="s">
        <v>186</v>
      </c>
      <c r="C237" s="2" t="s">
        <v>77</v>
      </c>
      <c r="D237" s="4">
        <v>2</v>
      </c>
      <c r="E237" s="15">
        <f t="shared" ref="E237:E238" si="42">D237*15</f>
        <v>30</v>
      </c>
      <c r="F237" s="2" t="s">
        <v>97</v>
      </c>
      <c r="G237" s="1" t="s">
        <v>176</v>
      </c>
      <c r="H237" s="1" t="s">
        <v>301</v>
      </c>
      <c r="I237" s="1" t="s">
        <v>249</v>
      </c>
      <c r="J237" s="41"/>
    </row>
    <row r="238" spans="1:10" ht="16.5" thickTop="1" thickBot="1" x14ac:dyDescent="0.3">
      <c r="A238" s="1" t="s">
        <v>299</v>
      </c>
      <c r="B238" s="1" t="s">
        <v>187</v>
      </c>
      <c r="C238" s="2" t="s">
        <v>77</v>
      </c>
      <c r="D238" s="4">
        <v>62</v>
      </c>
      <c r="E238" s="15">
        <f t="shared" si="42"/>
        <v>930</v>
      </c>
      <c r="F238" s="2" t="s">
        <v>97</v>
      </c>
      <c r="G238" s="1" t="s">
        <v>176</v>
      </c>
      <c r="H238" s="1" t="s">
        <v>260</v>
      </c>
      <c r="I238" s="1" t="s">
        <v>249</v>
      </c>
      <c r="J238" s="41"/>
    </row>
    <row r="239" spans="1:10" ht="16.5" thickTop="1" thickBot="1" x14ac:dyDescent="0.3">
      <c r="A239" s="1" t="s">
        <v>302</v>
      </c>
      <c r="B239" s="1" t="s">
        <v>188</v>
      </c>
      <c r="C239" s="2" t="s">
        <v>90</v>
      </c>
      <c r="D239" s="4">
        <v>9</v>
      </c>
      <c r="E239" s="15">
        <f t="shared" ref="E239" si="43">D239*5</f>
        <v>45</v>
      </c>
      <c r="F239" s="2" t="s">
        <v>97</v>
      </c>
      <c r="G239" s="1" t="s">
        <v>176</v>
      </c>
      <c r="H239" s="1" t="s">
        <v>196</v>
      </c>
      <c r="I239" s="1" t="s">
        <v>249</v>
      </c>
      <c r="J239" s="41"/>
    </row>
    <row r="240" spans="1:10" ht="16.5" thickTop="1" thickBot="1" x14ac:dyDescent="0.3">
      <c r="A240" s="1" t="s">
        <v>302</v>
      </c>
      <c r="B240" s="1" t="s">
        <v>189</v>
      </c>
      <c r="C240" s="2" t="s">
        <v>77</v>
      </c>
      <c r="D240" s="4">
        <v>33</v>
      </c>
      <c r="E240" s="15">
        <f t="shared" ref="E240:E241" si="44">D240*15</f>
        <v>495</v>
      </c>
      <c r="F240" s="2" t="s">
        <v>97</v>
      </c>
      <c r="G240" s="1" t="s">
        <v>176</v>
      </c>
      <c r="H240" s="1" t="s">
        <v>260</v>
      </c>
      <c r="I240" s="1" t="s">
        <v>249</v>
      </c>
      <c r="J240" s="41"/>
    </row>
    <row r="241" spans="1:10" ht="16.5" thickTop="1" thickBot="1" x14ac:dyDescent="0.3">
      <c r="A241" s="1" t="s">
        <v>302</v>
      </c>
      <c r="B241" s="1" t="s">
        <v>303</v>
      </c>
      <c r="C241" s="2" t="s">
        <v>77</v>
      </c>
      <c r="D241" s="4">
        <v>0</v>
      </c>
      <c r="E241" s="15">
        <f t="shared" si="44"/>
        <v>0</v>
      </c>
      <c r="F241" s="2" t="s">
        <v>97</v>
      </c>
      <c r="G241" s="1" t="s">
        <v>176</v>
      </c>
      <c r="H241" s="1" t="s">
        <v>304</v>
      </c>
      <c r="I241" s="1" t="s">
        <v>249</v>
      </c>
      <c r="J241" s="41"/>
    </row>
    <row r="242" spans="1:10" ht="16.5" thickTop="1" thickBot="1" x14ac:dyDescent="0.3">
      <c r="A242" s="1" t="s">
        <v>305</v>
      </c>
      <c r="B242" s="1" t="s">
        <v>190</v>
      </c>
      <c r="C242" s="2" t="s">
        <v>90</v>
      </c>
      <c r="D242" s="4">
        <v>4</v>
      </c>
      <c r="E242" s="15">
        <f t="shared" ref="E242" si="45">D242*5</f>
        <v>20</v>
      </c>
      <c r="F242" s="2" t="s">
        <v>97</v>
      </c>
      <c r="G242" s="1" t="s">
        <v>176</v>
      </c>
      <c r="H242" s="1" t="s">
        <v>196</v>
      </c>
      <c r="I242" s="1" t="s">
        <v>249</v>
      </c>
      <c r="J242" s="41"/>
    </row>
    <row r="243" spans="1:10" ht="16.5" thickTop="1" thickBot="1" x14ac:dyDescent="0.3">
      <c r="A243" s="1" t="s">
        <v>305</v>
      </c>
      <c r="B243" s="1" t="s">
        <v>191</v>
      </c>
      <c r="C243" s="2" t="s">
        <v>77</v>
      </c>
      <c r="D243" s="4">
        <v>23</v>
      </c>
      <c r="E243" s="15">
        <f>D243*15</f>
        <v>345</v>
      </c>
      <c r="F243" s="2" t="s">
        <v>97</v>
      </c>
      <c r="G243" s="1" t="s">
        <v>176</v>
      </c>
      <c r="H243" s="1" t="s">
        <v>260</v>
      </c>
      <c r="I243" s="1" t="s">
        <v>249</v>
      </c>
      <c r="J243" s="41"/>
    </row>
    <row r="244" spans="1:10" ht="16.5" thickTop="1" thickBot="1" x14ac:dyDescent="0.3">
      <c r="A244" s="1" t="s">
        <v>306</v>
      </c>
      <c r="B244" s="1" t="s">
        <v>307</v>
      </c>
      <c r="C244" s="2" t="s">
        <v>90</v>
      </c>
      <c r="D244" s="4">
        <v>18</v>
      </c>
      <c r="E244" s="15">
        <f t="shared" ref="E244" si="46">D244*5</f>
        <v>90</v>
      </c>
      <c r="F244" s="2" t="s">
        <v>97</v>
      </c>
      <c r="G244" s="1" t="s">
        <v>176</v>
      </c>
      <c r="H244" s="1" t="s">
        <v>196</v>
      </c>
      <c r="I244" s="1" t="s">
        <v>249</v>
      </c>
      <c r="J244" s="41"/>
    </row>
    <row r="245" spans="1:10" ht="16.5" thickTop="1" thickBot="1" x14ac:dyDescent="0.3">
      <c r="A245" s="1" t="s">
        <v>306</v>
      </c>
      <c r="B245" s="1" t="s">
        <v>308</v>
      </c>
      <c r="C245" s="2" t="s">
        <v>77</v>
      </c>
      <c r="D245" s="4">
        <v>2</v>
      </c>
      <c r="E245" s="15">
        <f>D245*15</f>
        <v>30</v>
      </c>
      <c r="F245" s="2" t="s">
        <v>97</v>
      </c>
      <c r="G245" s="1" t="s">
        <v>176</v>
      </c>
      <c r="H245" s="1" t="s">
        <v>309</v>
      </c>
      <c r="I245" s="1" t="s">
        <v>249</v>
      </c>
      <c r="J245" s="41"/>
    </row>
    <row r="246" spans="1:10" ht="16.5" thickTop="1" thickBot="1" x14ac:dyDescent="0.3">
      <c r="A246" s="1" t="s">
        <v>306</v>
      </c>
      <c r="B246" s="1" t="s">
        <v>310</v>
      </c>
      <c r="C246" s="2" t="s">
        <v>77</v>
      </c>
      <c r="D246" s="4">
        <v>69</v>
      </c>
      <c r="E246" s="15">
        <f>D246*15</f>
        <v>1035</v>
      </c>
      <c r="F246" s="2" t="s">
        <v>97</v>
      </c>
      <c r="G246" s="1" t="s">
        <v>176</v>
      </c>
      <c r="H246" s="1" t="s">
        <v>260</v>
      </c>
      <c r="I246" s="1" t="s">
        <v>249</v>
      </c>
      <c r="J246" s="41"/>
    </row>
    <row r="247" spans="1:10" ht="16.5" thickTop="1" thickBot="1" x14ac:dyDescent="0.3">
      <c r="A247" s="1" t="s">
        <v>311</v>
      </c>
      <c r="B247" s="1" t="s">
        <v>312</v>
      </c>
      <c r="C247" s="2" t="s">
        <v>90</v>
      </c>
      <c r="D247" s="4">
        <v>19</v>
      </c>
      <c r="E247" s="15">
        <f t="shared" ref="E247" si="47">D247*5</f>
        <v>95</v>
      </c>
      <c r="F247" s="2" t="s">
        <v>97</v>
      </c>
      <c r="G247" s="1" t="s">
        <v>176</v>
      </c>
      <c r="H247" s="1" t="s">
        <v>196</v>
      </c>
      <c r="I247" s="1" t="s">
        <v>249</v>
      </c>
      <c r="J247" s="41"/>
    </row>
    <row r="248" spans="1:10" ht="16.5" thickTop="1" thickBot="1" x14ac:dyDescent="0.3">
      <c r="A248" s="1" t="s">
        <v>311</v>
      </c>
      <c r="B248" s="1" t="s">
        <v>313</v>
      </c>
      <c r="C248" s="2" t="s">
        <v>77</v>
      </c>
      <c r="D248" s="4">
        <v>63</v>
      </c>
      <c r="E248" s="15">
        <f>D248*15</f>
        <v>945</v>
      </c>
      <c r="F248" s="2" t="s">
        <v>97</v>
      </c>
      <c r="G248" s="1" t="s">
        <v>176</v>
      </c>
      <c r="H248" s="1" t="s">
        <v>260</v>
      </c>
      <c r="I248" s="1" t="s">
        <v>249</v>
      </c>
      <c r="J248" s="41"/>
    </row>
    <row r="249" spans="1:10" ht="16.5" thickTop="1" thickBot="1" x14ac:dyDescent="0.3">
      <c r="A249" s="1" t="s">
        <v>314</v>
      </c>
      <c r="B249" s="1" t="s">
        <v>315</v>
      </c>
      <c r="C249" s="2" t="s">
        <v>90</v>
      </c>
      <c r="D249" s="4">
        <v>10</v>
      </c>
      <c r="E249" s="15">
        <f>D249*5</f>
        <v>50</v>
      </c>
      <c r="F249" s="2" t="s">
        <v>316</v>
      </c>
      <c r="G249" s="1" t="s">
        <v>176</v>
      </c>
      <c r="H249" s="1" t="s">
        <v>196</v>
      </c>
      <c r="I249" s="1" t="s">
        <v>249</v>
      </c>
      <c r="J249" s="41">
        <f>SUMPRODUCT(E249:E250)*1.15</f>
        <v>730.25</v>
      </c>
    </row>
    <row r="250" spans="1:10" ht="16.5" thickTop="1" thickBot="1" x14ac:dyDescent="0.3">
      <c r="A250" s="1" t="s">
        <v>314</v>
      </c>
      <c r="B250" s="1" t="s">
        <v>317</v>
      </c>
      <c r="C250" s="2" t="s">
        <v>77</v>
      </c>
      <c r="D250" s="4">
        <v>39</v>
      </c>
      <c r="E250" s="15">
        <f>D250*15</f>
        <v>585</v>
      </c>
      <c r="F250" s="2" t="s">
        <v>316</v>
      </c>
      <c r="G250" s="1" t="s">
        <v>176</v>
      </c>
      <c r="H250" s="1" t="s">
        <v>197</v>
      </c>
      <c r="I250" s="1" t="s">
        <v>249</v>
      </c>
      <c r="J250" s="41"/>
    </row>
    <row r="251" spans="1:10" ht="16.5" thickTop="1" thickBot="1" x14ac:dyDescent="0.3">
      <c r="A251" s="34" t="s">
        <v>322</v>
      </c>
      <c r="B251" s="35" t="s">
        <v>733</v>
      </c>
      <c r="C251" s="35" t="s">
        <v>90</v>
      </c>
      <c r="D251" s="36">
        <v>18</v>
      </c>
      <c r="E251" s="15">
        <f>D251*5</f>
        <v>90</v>
      </c>
      <c r="F251" s="2" t="s">
        <v>103</v>
      </c>
      <c r="G251" s="1" t="s">
        <v>176</v>
      </c>
      <c r="H251" s="1" t="s">
        <v>196</v>
      </c>
      <c r="I251" s="1" t="s">
        <v>249</v>
      </c>
      <c r="J251" s="42">
        <f>SUMPRODUCT(E251:E254)*1.15</f>
        <v>1466.25</v>
      </c>
    </row>
    <row r="252" spans="1:10" ht="16.5" thickTop="1" thickBot="1" x14ac:dyDescent="0.3">
      <c r="A252" s="34" t="s">
        <v>322</v>
      </c>
      <c r="B252" s="35" t="s">
        <v>193</v>
      </c>
      <c r="C252" s="35" t="s">
        <v>77</v>
      </c>
      <c r="D252" s="36">
        <v>63</v>
      </c>
      <c r="E252" s="15">
        <f>D252*15</f>
        <v>945</v>
      </c>
      <c r="F252" s="2" t="s">
        <v>103</v>
      </c>
      <c r="G252" s="1" t="s">
        <v>176</v>
      </c>
      <c r="H252" s="1" t="s">
        <v>197</v>
      </c>
      <c r="I252" s="1" t="s">
        <v>249</v>
      </c>
      <c r="J252" s="42"/>
    </row>
    <row r="253" spans="1:10" ht="16.5" thickTop="1" thickBot="1" x14ac:dyDescent="0.3">
      <c r="A253" s="34" t="s">
        <v>323</v>
      </c>
      <c r="B253" s="35" t="s">
        <v>734</v>
      </c>
      <c r="C253" s="35" t="s">
        <v>90</v>
      </c>
      <c r="D253" s="36">
        <v>3</v>
      </c>
      <c r="E253" s="15">
        <f>D253*5</f>
        <v>15</v>
      </c>
      <c r="F253" s="2" t="s">
        <v>103</v>
      </c>
      <c r="G253" s="1" t="s">
        <v>176</v>
      </c>
      <c r="H253" s="1" t="s">
        <v>196</v>
      </c>
      <c r="I253" s="1" t="s">
        <v>249</v>
      </c>
      <c r="J253" s="42"/>
    </row>
    <row r="254" spans="1:10" ht="16.5" thickTop="1" thickBot="1" x14ac:dyDescent="0.3">
      <c r="A254" s="34" t="s">
        <v>323</v>
      </c>
      <c r="B254" s="35" t="s">
        <v>192</v>
      </c>
      <c r="C254" s="35" t="s">
        <v>77</v>
      </c>
      <c r="D254" s="36">
        <v>15</v>
      </c>
      <c r="E254" s="15">
        <f>D254*15</f>
        <v>225</v>
      </c>
      <c r="F254" s="2" t="s">
        <v>103</v>
      </c>
      <c r="G254" s="1" t="s">
        <v>176</v>
      </c>
      <c r="H254" s="1" t="s">
        <v>197</v>
      </c>
      <c r="I254" s="1" t="s">
        <v>249</v>
      </c>
      <c r="J254" s="42"/>
    </row>
    <row r="255" spans="1:10" ht="16.5" thickTop="1" thickBot="1" x14ac:dyDescent="0.3">
      <c r="A255" s="1" t="s">
        <v>735</v>
      </c>
      <c r="B255" s="1" t="s">
        <v>736</v>
      </c>
      <c r="C255" s="2" t="s">
        <v>90</v>
      </c>
      <c r="D255" s="4">
        <v>14</v>
      </c>
      <c r="E255" s="15">
        <f>D255*5</f>
        <v>70</v>
      </c>
      <c r="F255" s="2" t="s">
        <v>748</v>
      </c>
      <c r="G255" s="1" t="s">
        <v>176</v>
      </c>
      <c r="H255" s="1" t="s">
        <v>196</v>
      </c>
      <c r="I255" s="1" t="s">
        <v>249</v>
      </c>
      <c r="J255" s="41">
        <f>SUMPRODUCT(E255:E263)*1.15</f>
        <v>3202.7499999999995</v>
      </c>
    </row>
    <row r="256" spans="1:10" ht="16.5" thickTop="1" thickBot="1" x14ac:dyDescent="0.3">
      <c r="A256" s="1" t="s">
        <v>735</v>
      </c>
      <c r="B256" s="1" t="s">
        <v>737</v>
      </c>
      <c r="C256" s="2" t="s">
        <v>77</v>
      </c>
      <c r="D256" s="4">
        <v>48</v>
      </c>
      <c r="E256" s="15">
        <f>D256*15</f>
        <v>720</v>
      </c>
      <c r="F256" s="2" t="s">
        <v>748</v>
      </c>
      <c r="G256" s="1" t="s">
        <v>176</v>
      </c>
      <c r="H256" s="1" t="s">
        <v>197</v>
      </c>
      <c r="I256" s="1" t="s">
        <v>249</v>
      </c>
      <c r="J256" s="41"/>
    </row>
    <row r="257" spans="1:10" ht="16.5" thickTop="1" thickBot="1" x14ac:dyDescent="0.3">
      <c r="A257" s="1" t="s">
        <v>738</v>
      </c>
      <c r="B257" s="1" t="s">
        <v>739</v>
      </c>
      <c r="C257" s="2" t="s">
        <v>90</v>
      </c>
      <c r="D257" s="4">
        <v>8</v>
      </c>
      <c r="E257" s="15">
        <f>D257*5</f>
        <v>40</v>
      </c>
      <c r="F257" s="2" t="s">
        <v>748</v>
      </c>
      <c r="G257" s="1" t="s">
        <v>176</v>
      </c>
      <c r="H257" s="1" t="s">
        <v>196</v>
      </c>
      <c r="I257" s="1" t="s">
        <v>249</v>
      </c>
      <c r="J257" s="41"/>
    </row>
    <row r="258" spans="1:10" ht="16.5" thickTop="1" thickBot="1" x14ac:dyDescent="0.3">
      <c r="A258" s="1" t="s">
        <v>738</v>
      </c>
      <c r="B258" s="1" t="s">
        <v>740</v>
      </c>
      <c r="C258" s="2" t="s">
        <v>77</v>
      </c>
      <c r="D258" s="4">
        <v>54</v>
      </c>
      <c r="E258" s="15">
        <f>D258*15</f>
        <v>810</v>
      </c>
      <c r="F258" s="2" t="s">
        <v>748</v>
      </c>
      <c r="G258" s="1" t="s">
        <v>176</v>
      </c>
      <c r="H258" s="1" t="s">
        <v>197</v>
      </c>
      <c r="I258" s="1" t="s">
        <v>249</v>
      </c>
      <c r="J258" s="41"/>
    </row>
    <row r="259" spans="1:10" ht="16.5" thickTop="1" thickBot="1" x14ac:dyDescent="0.3">
      <c r="A259" s="1" t="s">
        <v>741</v>
      </c>
      <c r="B259" s="1" t="s">
        <v>742</v>
      </c>
      <c r="C259" s="2" t="s">
        <v>90</v>
      </c>
      <c r="D259" s="4">
        <v>5</v>
      </c>
      <c r="E259" s="15">
        <f>D259*5</f>
        <v>25</v>
      </c>
      <c r="F259" s="2" t="s">
        <v>748</v>
      </c>
      <c r="G259" s="1" t="s">
        <v>176</v>
      </c>
      <c r="H259" s="1" t="s">
        <v>196</v>
      </c>
      <c r="I259" s="1" t="s">
        <v>249</v>
      </c>
      <c r="J259" s="41"/>
    </row>
    <row r="260" spans="1:10" ht="16.5" thickTop="1" thickBot="1" x14ac:dyDescent="0.3">
      <c r="A260" s="1" t="s">
        <v>741</v>
      </c>
      <c r="B260" s="1" t="s">
        <v>743</v>
      </c>
      <c r="C260" s="2" t="s">
        <v>77</v>
      </c>
      <c r="D260" s="4">
        <v>2</v>
      </c>
      <c r="E260" s="15">
        <f t="shared" ref="E260:E261" si="48">D260*15</f>
        <v>30</v>
      </c>
      <c r="F260" s="2" t="s">
        <v>748</v>
      </c>
      <c r="G260" s="1" t="s">
        <v>176</v>
      </c>
      <c r="H260" s="1" t="s">
        <v>197</v>
      </c>
      <c r="I260" s="1" t="s">
        <v>249</v>
      </c>
      <c r="J260" s="41"/>
    </row>
    <row r="261" spans="1:10" ht="16.5" thickTop="1" thickBot="1" x14ac:dyDescent="0.3">
      <c r="A261" s="1" t="s">
        <v>741</v>
      </c>
      <c r="B261" s="1" t="s">
        <v>744</v>
      </c>
      <c r="C261" s="2" t="s">
        <v>77</v>
      </c>
      <c r="D261" s="4">
        <v>38</v>
      </c>
      <c r="E261" s="15">
        <f t="shared" si="48"/>
        <v>570</v>
      </c>
      <c r="F261" s="2" t="s">
        <v>748</v>
      </c>
      <c r="G261" s="1" t="s">
        <v>176</v>
      </c>
      <c r="H261" s="1" t="s">
        <v>197</v>
      </c>
      <c r="I261" s="1" t="s">
        <v>249</v>
      </c>
      <c r="J261" s="41"/>
    </row>
    <row r="262" spans="1:10" ht="16.5" thickTop="1" thickBot="1" x14ac:dyDescent="0.3">
      <c r="A262" s="1" t="s">
        <v>745</v>
      </c>
      <c r="B262" s="1" t="s">
        <v>746</v>
      </c>
      <c r="C262" s="2" t="s">
        <v>90</v>
      </c>
      <c r="D262" s="4">
        <v>11</v>
      </c>
      <c r="E262" s="15">
        <f>D262*5</f>
        <v>55</v>
      </c>
      <c r="F262" s="2" t="s">
        <v>748</v>
      </c>
      <c r="G262" s="1" t="s">
        <v>176</v>
      </c>
      <c r="H262" s="1" t="s">
        <v>196</v>
      </c>
      <c r="I262" s="1" t="s">
        <v>249</v>
      </c>
      <c r="J262" s="41"/>
    </row>
    <row r="263" spans="1:10" ht="16.5" thickTop="1" thickBot="1" x14ac:dyDescent="0.3">
      <c r="A263" s="1" t="s">
        <v>745</v>
      </c>
      <c r="B263" s="1" t="s">
        <v>747</v>
      </c>
      <c r="C263" s="2" t="s">
        <v>77</v>
      </c>
      <c r="D263" s="4">
        <v>31</v>
      </c>
      <c r="E263" s="15">
        <f t="shared" ref="E263:E264" si="49">D263*15</f>
        <v>465</v>
      </c>
      <c r="F263" s="2" t="s">
        <v>748</v>
      </c>
      <c r="G263" s="1" t="s">
        <v>176</v>
      </c>
      <c r="H263" s="1" t="s">
        <v>197</v>
      </c>
      <c r="I263" s="1" t="s">
        <v>249</v>
      </c>
      <c r="J263" s="41"/>
    </row>
    <row r="264" spans="1:10" ht="16.5" thickTop="1" thickBot="1" x14ac:dyDescent="0.3">
      <c r="A264" s="1" t="s">
        <v>318</v>
      </c>
      <c r="B264" s="1" t="s">
        <v>801</v>
      </c>
      <c r="C264" s="2" t="s">
        <v>77</v>
      </c>
      <c r="D264" s="4">
        <v>2</v>
      </c>
      <c r="E264" s="15">
        <f t="shared" si="49"/>
        <v>30</v>
      </c>
      <c r="F264" s="2" t="s">
        <v>320</v>
      </c>
      <c r="G264" s="1" t="s">
        <v>176</v>
      </c>
      <c r="H264" s="1" t="s">
        <v>197</v>
      </c>
      <c r="I264" s="1" t="s">
        <v>249</v>
      </c>
      <c r="J264" s="41">
        <f>SUMPRODUCT(E264:E267)*1.15</f>
        <v>1063.75</v>
      </c>
    </row>
    <row r="265" spans="1:10" ht="16.5" thickTop="1" thickBot="1" x14ac:dyDescent="0.3">
      <c r="A265" s="1" t="s">
        <v>318</v>
      </c>
      <c r="B265" s="1" t="s">
        <v>802</v>
      </c>
      <c r="C265" s="2" t="s">
        <v>90</v>
      </c>
      <c r="D265" s="4">
        <v>9</v>
      </c>
      <c r="E265" s="15">
        <f>D265*5</f>
        <v>45</v>
      </c>
      <c r="F265" s="2" t="s">
        <v>320</v>
      </c>
      <c r="G265" s="1" t="s">
        <v>176</v>
      </c>
      <c r="H265" s="1" t="s">
        <v>196</v>
      </c>
      <c r="I265" s="1" t="s">
        <v>249</v>
      </c>
      <c r="J265" s="41"/>
    </row>
    <row r="266" spans="1:10" ht="16.5" thickTop="1" thickBot="1" x14ac:dyDescent="0.3">
      <c r="A266" s="1" t="s">
        <v>318</v>
      </c>
      <c r="B266" s="1" t="s">
        <v>319</v>
      </c>
      <c r="C266" s="2" t="s">
        <v>77</v>
      </c>
      <c r="D266" s="4">
        <v>34</v>
      </c>
      <c r="E266" s="15">
        <f t="shared" ref="E266:E277" si="50">D266*15</f>
        <v>510</v>
      </c>
      <c r="F266" s="2" t="s">
        <v>320</v>
      </c>
      <c r="G266" s="1" t="s">
        <v>176</v>
      </c>
      <c r="H266" s="1" t="s">
        <v>197</v>
      </c>
      <c r="I266" s="1" t="s">
        <v>249</v>
      </c>
      <c r="J266" s="41"/>
    </row>
    <row r="267" spans="1:10" ht="16.5" thickTop="1" thickBot="1" x14ac:dyDescent="0.3">
      <c r="A267" s="1" t="s">
        <v>318</v>
      </c>
      <c r="B267" s="1" t="s">
        <v>319</v>
      </c>
      <c r="C267" s="2" t="s">
        <v>77</v>
      </c>
      <c r="D267" s="4">
        <v>34</v>
      </c>
      <c r="E267" s="15">
        <f>D267*10</f>
        <v>340</v>
      </c>
      <c r="F267" s="2" t="s">
        <v>320</v>
      </c>
      <c r="G267" s="1" t="s">
        <v>176</v>
      </c>
      <c r="H267" s="1" t="s">
        <v>321</v>
      </c>
      <c r="I267" s="1" t="s">
        <v>289</v>
      </c>
      <c r="J267" s="41">
        <f>E267</f>
        <v>340</v>
      </c>
    </row>
    <row r="268" spans="1:10" ht="16.5" thickTop="1" thickBot="1" x14ac:dyDescent="0.3">
      <c r="A268" s="1" t="s">
        <v>322</v>
      </c>
      <c r="B268" s="1" t="s">
        <v>193</v>
      </c>
      <c r="C268" s="2" t="s">
        <v>77</v>
      </c>
      <c r="D268" s="4">
        <v>63</v>
      </c>
      <c r="E268" s="15">
        <f t="shared" si="50"/>
        <v>945</v>
      </c>
      <c r="F268" s="2" t="s">
        <v>103</v>
      </c>
      <c r="G268" s="1" t="s">
        <v>176</v>
      </c>
      <c r="H268" s="1" t="s">
        <v>253</v>
      </c>
      <c r="I268" s="1" t="s">
        <v>289</v>
      </c>
      <c r="J268" s="41">
        <f>E268+E269</f>
        <v>1095</v>
      </c>
    </row>
    <row r="269" spans="1:10" ht="16.5" thickTop="1" thickBot="1" x14ac:dyDescent="0.3">
      <c r="A269" s="1" t="s">
        <v>323</v>
      </c>
      <c r="B269" s="1" t="s">
        <v>192</v>
      </c>
      <c r="C269" s="2" t="s">
        <v>77</v>
      </c>
      <c r="D269" s="4">
        <v>15</v>
      </c>
      <c r="E269" s="15">
        <f>D269*10</f>
        <v>150</v>
      </c>
      <c r="F269" s="2" t="s">
        <v>103</v>
      </c>
      <c r="G269" s="1" t="s">
        <v>176</v>
      </c>
      <c r="H269" s="1" t="s">
        <v>253</v>
      </c>
      <c r="I269" s="1" t="s">
        <v>289</v>
      </c>
      <c r="J269" s="41"/>
    </row>
    <row r="270" spans="1:10" ht="16.5" thickTop="1" thickBot="1" x14ac:dyDescent="0.3">
      <c r="A270" s="1" t="s">
        <v>314</v>
      </c>
      <c r="B270" s="1" t="s">
        <v>317</v>
      </c>
      <c r="C270" s="2" t="s">
        <v>77</v>
      </c>
      <c r="D270" s="4">
        <v>39</v>
      </c>
      <c r="E270" s="15">
        <f>D270*10</f>
        <v>390</v>
      </c>
      <c r="F270" s="2" t="s">
        <v>316</v>
      </c>
      <c r="G270" s="1" t="s">
        <v>176</v>
      </c>
      <c r="H270" s="1" t="s">
        <v>197</v>
      </c>
      <c r="I270" s="1" t="s">
        <v>289</v>
      </c>
      <c r="J270" s="41">
        <f>E270</f>
        <v>390</v>
      </c>
    </row>
    <row r="271" spans="1:10" ht="16.5" thickTop="1" thickBot="1" x14ac:dyDescent="0.3">
      <c r="A271" s="1" t="s">
        <v>297</v>
      </c>
      <c r="B271" s="1" t="s">
        <v>183</v>
      </c>
      <c r="C271" s="2" t="s">
        <v>77</v>
      </c>
      <c r="D271" s="4">
        <v>104</v>
      </c>
      <c r="E271" s="15">
        <f t="shared" si="50"/>
        <v>1560</v>
      </c>
      <c r="F271" s="2" t="s">
        <v>97</v>
      </c>
      <c r="G271" s="1" t="s">
        <v>176</v>
      </c>
      <c r="H271" s="1" t="s">
        <v>197</v>
      </c>
      <c r="I271" s="1" t="s">
        <v>289</v>
      </c>
      <c r="J271" s="41">
        <f>SUM(E271,E272,E273,E274,E275,E276)</f>
        <v>5030</v>
      </c>
    </row>
    <row r="272" spans="1:10" ht="16.5" thickTop="1" thickBot="1" x14ac:dyDescent="0.3">
      <c r="A272" s="1" t="s">
        <v>299</v>
      </c>
      <c r="B272" s="1" t="s">
        <v>187</v>
      </c>
      <c r="C272" s="2" t="s">
        <v>77</v>
      </c>
      <c r="D272" s="4">
        <v>62</v>
      </c>
      <c r="E272" s="15">
        <f t="shared" si="50"/>
        <v>930</v>
      </c>
      <c r="F272" s="2" t="s">
        <v>97</v>
      </c>
      <c r="G272" s="1" t="s">
        <v>176</v>
      </c>
      <c r="H272" s="1" t="s">
        <v>260</v>
      </c>
      <c r="I272" s="1" t="s">
        <v>289</v>
      </c>
      <c r="J272" s="41"/>
    </row>
    <row r="273" spans="1:10" ht="16.5" thickTop="1" thickBot="1" x14ac:dyDescent="0.3">
      <c r="A273" s="1" t="s">
        <v>302</v>
      </c>
      <c r="B273" s="1" t="s">
        <v>189</v>
      </c>
      <c r="C273" s="2" t="s">
        <v>77</v>
      </c>
      <c r="D273" s="4">
        <v>33</v>
      </c>
      <c r="E273" s="15">
        <f>D273*10</f>
        <v>330</v>
      </c>
      <c r="F273" s="2" t="s">
        <v>97</v>
      </c>
      <c r="G273" s="1" t="s">
        <v>176</v>
      </c>
      <c r="H273" s="1" t="s">
        <v>260</v>
      </c>
      <c r="I273" s="1" t="s">
        <v>289</v>
      </c>
      <c r="J273" s="41"/>
    </row>
    <row r="274" spans="1:10" ht="16.5" thickTop="1" thickBot="1" x14ac:dyDescent="0.3">
      <c r="A274" s="1" t="s">
        <v>305</v>
      </c>
      <c r="B274" s="1" t="s">
        <v>191</v>
      </c>
      <c r="C274" s="2" t="s">
        <v>77</v>
      </c>
      <c r="D274" s="4">
        <v>23</v>
      </c>
      <c r="E274" s="15">
        <f>D274*10</f>
        <v>230</v>
      </c>
      <c r="F274" s="2" t="s">
        <v>97</v>
      </c>
      <c r="G274" s="1" t="s">
        <v>176</v>
      </c>
      <c r="H274" s="1" t="s">
        <v>260</v>
      </c>
      <c r="I274" s="1" t="s">
        <v>289</v>
      </c>
      <c r="J274" s="41"/>
    </row>
    <row r="275" spans="1:10" ht="16.5" thickTop="1" thickBot="1" x14ac:dyDescent="0.3">
      <c r="A275" s="1" t="s">
        <v>306</v>
      </c>
      <c r="B275" s="1" t="s">
        <v>310</v>
      </c>
      <c r="C275" s="2" t="s">
        <v>77</v>
      </c>
      <c r="D275" s="4">
        <v>69</v>
      </c>
      <c r="E275" s="15">
        <f t="shared" si="50"/>
        <v>1035</v>
      </c>
      <c r="F275" s="2" t="s">
        <v>97</v>
      </c>
      <c r="G275" s="1" t="s">
        <v>176</v>
      </c>
      <c r="H275" s="1" t="s">
        <v>260</v>
      </c>
      <c r="I275" s="1" t="s">
        <v>289</v>
      </c>
      <c r="J275" s="41"/>
    </row>
    <row r="276" spans="1:10" ht="16.5" thickTop="1" thickBot="1" x14ac:dyDescent="0.3">
      <c r="A276" s="1" t="s">
        <v>311</v>
      </c>
      <c r="B276" s="1" t="s">
        <v>313</v>
      </c>
      <c r="C276" s="2" t="s">
        <v>77</v>
      </c>
      <c r="D276" s="4">
        <v>63</v>
      </c>
      <c r="E276" s="15">
        <f t="shared" si="50"/>
        <v>945</v>
      </c>
      <c r="F276" s="2" t="s">
        <v>97</v>
      </c>
      <c r="G276" s="1" t="s">
        <v>176</v>
      </c>
      <c r="H276" s="1" t="s">
        <v>260</v>
      </c>
      <c r="I276" s="1" t="s">
        <v>289</v>
      </c>
      <c r="J276" s="41"/>
    </row>
    <row r="277" spans="1:10" ht="16.5" thickTop="1" thickBot="1" x14ac:dyDescent="0.3">
      <c r="A277" s="1" t="s">
        <v>324</v>
      </c>
      <c r="B277" s="1" t="s">
        <v>194</v>
      </c>
      <c r="C277" s="2" t="s">
        <v>77</v>
      </c>
      <c r="D277" s="4">
        <v>55</v>
      </c>
      <c r="E277" s="15">
        <f t="shared" si="50"/>
        <v>825</v>
      </c>
      <c r="F277" s="2" t="s">
        <v>100</v>
      </c>
      <c r="G277" s="1" t="s">
        <v>176</v>
      </c>
      <c r="H277" s="1" t="s">
        <v>325</v>
      </c>
      <c r="I277" s="1" t="s">
        <v>289</v>
      </c>
      <c r="J277" s="41">
        <f>E277</f>
        <v>825</v>
      </c>
    </row>
    <row r="278" spans="1:10" ht="16.5" thickTop="1" thickBot="1" x14ac:dyDescent="0.3">
      <c r="A278" s="34"/>
      <c r="B278" s="35"/>
      <c r="C278" s="35"/>
      <c r="D278" s="36"/>
      <c r="E278" s="36"/>
      <c r="F278" s="35"/>
      <c r="G278" s="35"/>
      <c r="H278" s="35"/>
      <c r="I278" s="35"/>
      <c r="J278" s="42"/>
    </row>
    <row r="279" spans="1:10" ht="20.25" thickTop="1" thickBot="1" x14ac:dyDescent="0.3">
      <c r="A279" s="46" t="s">
        <v>179</v>
      </c>
      <c r="B279" s="47"/>
      <c r="C279" s="47"/>
      <c r="D279" s="47"/>
      <c r="E279" s="47"/>
      <c r="F279" s="47"/>
      <c r="G279" s="47"/>
      <c r="H279" s="47"/>
      <c r="I279" s="47"/>
      <c r="J279" s="47"/>
    </row>
    <row r="280" spans="1:10" ht="16.5" thickTop="1" thickBot="1" x14ac:dyDescent="0.3">
      <c r="A280" s="1" t="s">
        <v>94</v>
      </c>
      <c r="B280" s="1" t="s">
        <v>135</v>
      </c>
      <c r="C280" s="2" t="s">
        <v>90</v>
      </c>
      <c r="D280" s="4">
        <v>5</v>
      </c>
      <c r="E280" s="15">
        <f>D280*5</f>
        <v>25</v>
      </c>
      <c r="F280" s="2" t="s">
        <v>94</v>
      </c>
      <c r="G280" s="1" t="s">
        <v>93</v>
      </c>
      <c r="H280" s="1"/>
      <c r="I280" s="1" t="s">
        <v>249</v>
      </c>
      <c r="J280" s="41">
        <f>SUMPRODUCT(E280:E289)*1.15</f>
        <v>4841.5</v>
      </c>
    </row>
    <row r="281" spans="1:10" ht="16.5" thickTop="1" thickBot="1" x14ac:dyDescent="0.3">
      <c r="A281" s="1" t="s">
        <v>582</v>
      </c>
      <c r="B281" s="1" t="s">
        <v>583</v>
      </c>
      <c r="C281" s="2" t="s">
        <v>90</v>
      </c>
      <c r="D281" s="4">
        <v>22</v>
      </c>
      <c r="E281" s="15">
        <f t="shared" ref="E281:E282" si="51">D281*5</f>
        <v>110</v>
      </c>
      <c r="F281" s="2" t="s">
        <v>94</v>
      </c>
      <c r="G281" s="1" t="s">
        <v>176</v>
      </c>
      <c r="H281" s="1"/>
      <c r="I281" s="1" t="s">
        <v>249</v>
      </c>
      <c r="J281" s="41"/>
    </row>
    <row r="282" spans="1:10" ht="16.5" thickTop="1" thickBot="1" x14ac:dyDescent="0.3">
      <c r="A282" s="1" t="s">
        <v>582</v>
      </c>
      <c r="B282" s="1" t="s">
        <v>584</v>
      </c>
      <c r="C282" s="2" t="s">
        <v>90</v>
      </c>
      <c r="D282" s="4">
        <v>24</v>
      </c>
      <c r="E282" s="15">
        <f t="shared" si="51"/>
        <v>120</v>
      </c>
      <c r="F282" s="2" t="s">
        <v>94</v>
      </c>
      <c r="G282" s="1" t="s">
        <v>69</v>
      </c>
      <c r="H282" s="1"/>
      <c r="I282" s="1" t="s">
        <v>249</v>
      </c>
      <c r="J282" s="41"/>
    </row>
    <row r="283" spans="1:10" ht="16.5" thickTop="1" thickBot="1" x14ac:dyDescent="0.3">
      <c r="A283" s="1" t="s">
        <v>582</v>
      </c>
      <c r="B283" s="1" t="s">
        <v>585</v>
      </c>
      <c r="C283" s="2" t="s">
        <v>78</v>
      </c>
      <c r="D283" s="4">
        <v>8</v>
      </c>
      <c r="E283" s="15">
        <f>D283*10</f>
        <v>80</v>
      </c>
      <c r="F283" s="2" t="s">
        <v>94</v>
      </c>
      <c r="G283" s="1" t="s">
        <v>295</v>
      </c>
      <c r="H283" s="1"/>
      <c r="I283" s="1" t="s">
        <v>249</v>
      </c>
      <c r="J283" s="41"/>
    </row>
    <row r="284" spans="1:10" ht="16.5" thickTop="1" thickBot="1" x14ac:dyDescent="0.3">
      <c r="A284" s="1" t="s">
        <v>586</v>
      </c>
      <c r="B284" s="1" t="s">
        <v>587</v>
      </c>
      <c r="C284" s="2" t="s">
        <v>90</v>
      </c>
      <c r="D284" s="4">
        <v>74</v>
      </c>
      <c r="E284" s="15">
        <f>D284*5</f>
        <v>370</v>
      </c>
      <c r="F284" s="2" t="s">
        <v>94</v>
      </c>
      <c r="G284" s="1" t="s">
        <v>176</v>
      </c>
      <c r="H284" s="1" t="s">
        <v>196</v>
      </c>
      <c r="I284" s="1" t="s">
        <v>249</v>
      </c>
      <c r="J284" s="41"/>
    </row>
    <row r="285" spans="1:10" ht="16.5" thickTop="1" thickBot="1" x14ac:dyDescent="0.3">
      <c r="A285" s="1" t="s">
        <v>586</v>
      </c>
      <c r="B285" s="1" t="s">
        <v>588</v>
      </c>
      <c r="C285" s="2" t="s">
        <v>77</v>
      </c>
      <c r="D285" s="4">
        <v>97</v>
      </c>
      <c r="E285" s="15">
        <f>D285*15</f>
        <v>1455</v>
      </c>
      <c r="F285" s="2" t="s">
        <v>94</v>
      </c>
      <c r="G285" s="1" t="s">
        <v>176</v>
      </c>
      <c r="H285" s="1" t="s">
        <v>200</v>
      </c>
      <c r="I285" s="1" t="s">
        <v>249</v>
      </c>
      <c r="J285" s="41"/>
    </row>
    <row r="286" spans="1:10" ht="16.5" thickTop="1" thickBot="1" x14ac:dyDescent="0.3">
      <c r="A286" s="1" t="s">
        <v>589</v>
      </c>
      <c r="B286" s="1" t="s">
        <v>590</v>
      </c>
      <c r="C286" s="2" t="s">
        <v>90</v>
      </c>
      <c r="D286" s="4">
        <v>19</v>
      </c>
      <c r="E286" s="15">
        <f>D286*5</f>
        <v>95</v>
      </c>
      <c r="F286" s="2" t="s">
        <v>94</v>
      </c>
      <c r="G286" s="1" t="s">
        <v>176</v>
      </c>
      <c r="H286" s="1" t="s">
        <v>196</v>
      </c>
      <c r="I286" s="1" t="s">
        <v>249</v>
      </c>
      <c r="J286" s="41"/>
    </row>
    <row r="287" spans="1:10" ht="16.5" thickTop="1" thickBot="1" x14ac:dyDescent="0.3">
      <c r="A287" s="1" t="s">
        <v>589</v>
      </c>
      <c r="B287" s="1" t="s">
        <v>591</v>
      </c>
      <c r="C287" s="2" t="s">
        <v>77</v>
      </c>
      <c r="D287" s="4">
        <v>69</v>
      </c>
      <c r="E287" s="15">
        <f>D287*15</f>
        <v>1035</v>
      </c>
      <c r="F287" s="2" t="s">
        <v>94</v>
      </c>
      <c r="G287" s="1" t="s">
        <v>176</v>
      </c>
      <c r="H287" s="1" t="s">
        <v>197</v>
      </c>
      <c r="I287" s="1" t="s">
        <v>249</v>
      </c>
      <c r="J287" s="41"/>
    </row>
    <row r="288" spans="1:10" ht="16.5" thickTop="1" thickBot="1" x14ac:dyDescent="0.3">
      <c r="A288" s="1" t="s">
        <v>592</v>
      </c>
      <c r="B288" s="1" t="s">
        <v>593</v>
      </c>
      <c r="C288" s="2" t="s">
        <v>90</v>
      </c>
      <c r="D288" s="4">
        <v>10</v>
      </c>
      <c r="E288" s="15">
        <f>D288*5</f>
        <v>50</v>
      </c>
      <c r="F288" s="2" t="s">
        <v>94</v>
      </c>
      <c r="G288" s="1" t="s">
        <v>176</v>
      </c>
      <c r="H288" s="1" t="s">
        <v>196</v>
      </c>
      <c r="I288" s="1" t="s">
        <v>249</v>
      </c>
      <c r="J288" s="41"/>
    </row>
    <row r="289" spans="1:10" ht="16.5" thickTop="1" thickBot="1" x14ac:dyDescent="0.3">
      <c r="A289" s="1" t="s">
        <v>592</v>
      </c>
      <c r="B289" s="1" t="s">
        <v>594</v>
      </c>
      <c r="C289" s="2" t="s">
        <v>77</v>
      </c>
      <c r="D289" s="4">
        <v>58</v>
      </c>
      <c r="E289" s="15">
        <f>D289*15</f>
        <v>870</v>
      </c>
      <c r="F289" s="2" t="s">
        <v>94</v>
      </c>
      <c r="G289" s="1" t="s">
        <v>176</v>
      </c>
      <c r="H289" s="1" t="s">
        <v>197</v>
      </c>
      <c r="I289" s="1" t="s">
        <v>249</v>
      </c>
      <c r="J289" s="41"/>
    </row>
    <row r="290" spans="1:10" ht="16.5" thickTop="1" thickBot="1" x14ac:dyDescent="0.3">
      <c r="A290" s="1" t="s">
        <v>595</v>
      </c>
      <c r="B290" s="1" t="s">
        <v>596</v>
      </c>
      <c r="C290" s="2" t="s">
        <v>90</v>
      </c>
      <c r="D290" s="4">
        <v>16</v>
      </c>
      <c r="E290" s="15">
        <f>D290*5</f>
        <v>80</v>
      </c>
      <c r="F290" s="2" t="s">
        <v>597</v>
      </c>
      <c r="G290" s="1" t="s">
        <v>176</v>
      </c>
      <c r="H290" s="1" t="s">
        <v>196</v>
      </c>
      <c r="I290" s="1" t="s">
        <v>249</v>
      </c>
      <c r="J290" s="41">
        <f>SUMPRODUCT(E290:E291)*1.15</f>
        <v>2110.25</v>
      </c>
    </row>
    <row r="291" spans="1:10" ht="16.5" thickTop="1" thickBot="1" x14ac:dyDescent="0.3">
      <c r="A291" s="1" t="s">
        <v>595</v>
      </c>
      <c r="B291" s="1" t="s">
        <v>598</v>
      </c>
      <c r="C291" s="2" t="s">
        <v>77</v>
      </c>
      <c r="D291" s="4">
        <v>117</v>
      </c>
      <c r="E291" s="15">
        <f>D291*15</f>
        <v>1755</v>
      </c>
      <c r="F291" s="2" t="s">
        <v>597</v>
      </c>
      <c r="G291" s="1" t="s">
        <v>176</v>
      </c>
      <c r="H291" s="1" t="s">
        <v>197</v>
      </c>
      <c r="I291" s="1" t="s">
        <v>249</v>
      </c>
      <c r="J291" s="41"/>
    </row>
    <row r="292" spans="1:10" ht="16.5" thickTop="1" thickBot="1" x14ac:dyDescent="0.3">
      <c r="A292" s="1" t="s">
        <v>599</v>
      </c>
      <c r="B292" s="1" t="s">
        <v>600</v>
      </c>
      <c r="C292" s="2" t="s">
        <v>90</v>
      </c>
      <c r="D292" s="4">
        <v>12</v>
      </c>
      <c r="E292" s="15">
        <f>D292*5</f>
        <v>60</v>
      </c>
      <c r="F292" s="2" t="s">
        <v>105</v>
      </c>
      <c r="G292" s="1" t="s">
        <v>176</v>
      </c>
      <c r="H292" s="1" t="s">
        <v>196</v>
      </c>
      <c r="I292" s="1" t="s">
        <v>249</v>
      </c>
      <c r="J292" s="41">
        <f>SUMPRODUCT(E292:E295)*1.15</f>
        <v>2225.25</v>
      </c>
    </row>
    <row r="293" spans="1:10" ht="16.5" thickTop="1" thickBot="1" x14ac:dyDescent="0.3">
      <c r="A293" s="1" t="s">
        <v>599</v>
      </c>
      <c r="B293" s="1" t="s">
        <v>601</v>
      </c>
      <c r="C293" s="2" t="s">
        <v>77</v>
      </c>
      <c r="D293" s="4">
        <v>77</v>
      </c>
      <c r="E293" s="15">
        <f>D293*15</f>
        <v>1155</v>
      </c>
      <c r="F293" s="2" t="s">
        <v>105</v>
      </c>
      <c r="G293" s="1" t="s">
        <v>176</v>
      </c>
      <c r="H293" s="1" t="s">
        <v>197</v>
      </c>
      <c r="I293" s="1" t="s">
        <v>249</v>
      </c>
      <c r="J293" s="41"/>
    </row>
    <row r="294" spans="1:10" ht="16.5" thickTop="1" thickBot="1" x14ac:dyDescent="0.3">
      <c r="A294" s="1" t="s">
        <v>602</v>
      </c>
      <c r="B294" s="1" t="s">
        <v>603</v>
      </c>
      <c r="C294" s="2" t="s">
        <v>90</v>
      </c>
      <c r="D294" s="4">
        <v>12</v>
      </c>
      <c r="E294" s="15">
        <f>D294*5</f>
        <v>60</v>
      </c>
      <c r="F294" s="2" t="s">
        <v>105</v>
      </c>
      <c r="G294" s="1" t="s">
        <v>176</v>
      </c>
      <c r="H294" s="1" t="s">
        <v>196</v>
      </c>
      <c r="I294" s="1" t="s">
        <v>249</v>
      </c>
      <c r="J294" s="41"/>
    </row>
    <row r="295" spans="1:10" ht="16.5" thickTop="1" thickBot="1" x14ac:dyDescent="0.3">
      <c r="A295" s="1" t="s">
        <v>602</v>
      </c>
      <c r="B295" s="1" t="s">
        <v>604</v>
      </c>
      <c r="C295" s="2" t="s">
        <v>77</v>
      </c>
      <c r="D295" s="4">
        <v>44</v>
      </c>
      <c r="E295" s="15">
        <f>D295*15</f>
        <v>660</v>
      </c>
      <c r="F295" s="2" t="s">
        <v>105</v>
      </c>
      <c r="G295" s="1" t="s">
        <v>176</v>
      </c>
      <c r="H295" s="1" t="s">
        <v>197</v>
      </c>
      <c r="I295" s="1" t="s">
        <v>249</v>
      </c>
      <c r="J295" s="41"/>
    </row>
    <row r="296" spans="1:10" ht="16.5" thickTop="1" thickBot="1" x14ac:dyDescent="0.3">
      <c r="A296" s="1" t="s">
        <v>605</v>
      </c>
      <c r="B296" s="1" t="s">
        <v>606</v>
      </c>
      <c r="C296" s="2" t="s">
        <v>90</v>
      </c>
      <c r="D296" s="4">
        <v>7</v>
      </c>
      <c r="E296" s="15">
        <f>D296*5</f>
        <v>35</v>
      </c>
      <c r="F296" s="2" t="s">
        <v>607</v>
      </c>
      <c r="G296" s="1" t="s">
        <v>176</v>
      </c>
      <c r="H296" s="1" t="s">
        <v>196</v>
      </c>
      <c r="I296" s="1" t="s">
        <v>249</v>
      </c>
      <c r="J296" s="41">
        <f>SUMPRODUCT(E296:E297)*1.15</f>
        <v>678.5</v>
      </c>
    </row>
    <row r="297" spans="1:10" ht="16.5" thickTop="1" thickBot="1" x14ac:dyDescent="0.3">
      <c r="A297" s="1" t="s">
        <v>605</v>
      </c>
      <c r="B297" s="1" t="s">
        <v>608</v>
      </c>
      <c r="C297" s="2" t="s">
        <v>77</v>
      </c>
      <c r="D297" s="4">
        <v>37</v>
      </c>
      <c r="E297" s="15">
        <f>D297*15</f>
        <v>555</v>
      </c>
      <c r="F297" s="2" t="s">
        <v>607</v>
      </c>
      <c r="G297" s="1" t="s">
        <v>176</v>
      </c>
      <c r="H297" s="1" t="s">
        <v>197</v>
      </c>
      <c r="I297" s="1" t="s">
        <v>249</v>
      </c>
      <c r="J297" s="41"/>
    </row>
    <row r="298" spans="1:10" ht="16.5" thickTop="1" thickBot="1" x14ac:dyDescent="0.3">
      <c r="A298" s="1" t="s">
        <v>609</v>
      </c>
      <c r="B298" s="1" t="s">
        <v>610</v>
      </c>
      <c r="C298" s="2" t="s">
        <v>90</v>
      </c>
      <c r="D298" s="4">
        <v>22</v>
      </c>
      <c r="E298" s="15">
        <f>D298*5</f>
        <v>110</v>
      </c>
      <c r="F298" s="2" t="s">
        <v>98</v>
      </c>
      <c r="G298" s="1" t="s">
        <v>176</v>
      </c>
      <c r="H298" s="1" t="s">
        <v>196</v>
      </c>
      <c r="I298" s="1" t="s">
        <v>249</v>
      </c>
      <c r="J298" s="41">
        <f>SUMPRODUCT(E298:E304)*1.15</f>
        <v>3179.7499999999995</v>
      </c>
    </row>
    <row r="299" spans="1:10" ht="16.5" thickTop="1" thickBot="1" x14ac:dyDescent="0.3">
      <c r="A299" s="1" t="s">
        <v>609</v>
      </c>
      <c r="B299" s="1" t="s">
        <v>611</v>
      </c>
      <c r="C299" s="2" t="s">
        <v>77</v>
      </c>
      <c r="D299" s="4">
        <v>123</v>
      </c>
      <c r="E299" s="15">
        <f>D299*15</f>
        <v>1845</v>
      </c>
      <c r="F299" s="2" t="s">
        <v>98</v>
      </c>
      <c r="G299" s="1" t="s">
        <v>176</v>
      </c>
      <c r="H299" s="1" t="s">
        <v>197</v>
      </c>
      <c r="I299" s="1" t="s">
        <v>249</v>
      </c>
      <c r="J299" s="41"/>
    </row>
    <row r="300" spans="1:10" ht="16.5" thickTop="1" thickBot="1" x14ac:dyDescent="0.3">
      <c r="A300" s="1" t="s">
        <v>609</v>
      </c>
      <c r="B300" s="1" t="s">
        <v>612</v>
      </c>
      <c r="C300" s="2" t="s">
        <v>77</v>
      </c>
      <c r="D300" s="4">
        <v>1</v>
      </c>
      <c r="E300" s="15">
        <f>D300*15</f>
        <v>15</v>
      </c>
      <c r="F300" s="2" t="s">
        <v>98</v>
      </c>
      <c r="G300" s="1" t="s">
        <v>176</v>
      </c>
      <c r="H300" s="1" t="s">
        <v>613</v>
      </c>
      <c r="I300" s="1" t="s">
        <v>249</v>
      </c>
      <c r="J300" s="41"/>
    </row>
    <row r="301" spans="1:10" ht="16.5" thickTop="1" thickBot="1" x14ac:dyDescent="0.3">
      <c r="A301" s="1" t="s">
        <v>614</v>
      </c>
      <c r="B301" s="1" t="s">
        <v>615</v>
      </c>
      <c r="C301" s="2" t="s">
        <v>90</v>
      </c>
      <c r="D301" s="4">
        <v>6</v>
      </c>
      <c r="E301" s="15">
        <f>D301*5</f>
        <v>30</v>
      </c>
      <c r="F301" s="2" t="s">
        <v>98</v>
      </c>
      <c r="G301" s="1" t="s">
        <v>176</v>
      </c>
      <c r="H301" s="1" t="s">
        <v>196</v>
      </c>
      <c r="I301" s="1" t="s">
        <v>249</v>
      </c>
      <c r="J301" s="41"/>
    </row>
    <row r="302" spans="1:10" ht="16.5" thickTop="1" thickBot="1" x14ac:dyDescent="0.3">
      <c r="A302" s="1" t="s">
        <v>614</v>
      </c>
      <c r="B302" s="1" t="s">
        <v>616</v>
      </c>
      <c r="C302" s="2" t="s">
        <v>77</v>
      </c>
      <c r="D302" s="4">
        <v>21</v>
      </c>
      <c r="E302" s="15">
        <f>D302*15</f>
        <v>315</v>
      </c>
      <c r="F302" s="2" t="s">
        <v>98</v>
      </c>
      <c r="G302" s="1" t="s">
        <v>176</v>
      </c>
      <c r="H302" s="1" t="s">
        <v>197</v>
      </c>
      <c r="I302" s="1" t="s">
        <v>249</v>
      </c>
      <c r="J302" s="41"/>
    </row>
    <row r="303" spans="1:10" ht="16.5" thickTop="1" thickBot="1" x14ac:dyDescent="0.3">
      <c r="A303" s="1" t="s">
        <v>617</v>
      </c>
      <c r="B303" s="1" t="s">
        <v>618</v>
      </c>
      <c r="C303" s="2" t="s">
        <v>90</v>
      </c>
      <c r="D303" s="4">
        <v>9</v>
      </c>
      <c r="E303" s="15">
        <f>D303*5</f>
        <v>45</v>
      </c>
      <c r="F303" s="2" t="s">
        <v>98</v>
      </c>
      <c r="G303" s="1" t="s">
        <v>176</v>
      </c>
      <c r="H303" s="1" t="s">
        <v>196</v>
      </c>
      <c r="I303" s="1" t="s">
        <v>249</v>
      </c>
      <c r="J303" s="41"/>
    </row>
    <row r="304" spans="1:10" ht="16.5" thickTop="1" thickBot="1" x14ac:dyDescent="0.3">
      <c r="A304" s="1" t="s">
        <v>617</v>
      </c>
      <c r="B304" s="1" t="s">
        <v>619</v>
      </c>
      <c r="C304" s="2" t="s">
        <v>77</v>
      </c>
      <c r="D304" s="4">
        <v>27</v>
      </c>
      <c r="E304" s="15">
        <f>D304*15</f>
        <v>405</v>
      </c>
      <c r="F304" s="2" t="s">
        <v>98</v>
      </c>
      <c r="G304" s="1" t="s">
        <v>176</v>
      </c>
      <c r="H304" s="1" t="s">
        <v>197</v>
      </c>
      <c r="I304" s="1" t="s">
        <v>249</v>
      </c>
      <c r="J304" s="41"/>
    </row>
    <row r="305" spans="1:10" ht="16.5" thickTop="1" thickBot="1" x14ac:dyDescent="0.3">
      <c r="A305" s="1" t="s">
        <v>808</v>
      </c>
      <c r="B305" s="1" t="s">
        <v>809</v>
      </c>
      <c r="C305" s="2" t="s">
        <v>90</v>
      </c>
      <c r="D305" s="4">
        <v>10</v>
      </c>
      <c r="E305" s="15">
        <f>D305*5</f>
        <v>50</v>
      </c>
      <c r="F305" s="2" t="s">
        <v>811</v>
      </c>
      <c r="G305" s="1" t="s">
        <v>176</v>
      </c>
      <c r="H305" s="1" t="s">
        <v>196</v>
      </c>
      <c r="I305" s="1" t="s">
        <v>249</v>
      </c>
      <c r="J305" s="41">
        <f>SUMPRODUCT(E305:E306)*1.15</f>
        <v>1316.75</v>
      </c>
    </row>
    <row r="306" spans="1:10" ht="16.5" thickTop="1" thickBot="1" x14ac:dyDescent="0.3">
      <c r="A306" s="1" t="s">
        <v>808</v>
      </c>
      <c r="B306" s="1" t="s">
        <v>810</v>
      </c>
      <c r="C306" s="2" t="s">
        <v>77</v>
      </c>
      <c r="D306" s="4">
        <v>73</v>
      </c>
      <c r="E306" s="15">
        <f>D306*15</f>
        <v>1095</v>
      </c>
      <c r="F306" s="2" t="s">
        <v>811</v>
      </c>
      <c r="G306" s="1" t="s">
        <v>176</v>
      </c>
      <c r="H306" s="1" t="s">
        <v>197</v>
      </c>
      <c r="I306" s="1" t="s">
        <v>249</v>
      </c>
      <c r="J306" s="41"/>
    </row>
    <row r="307" spans="1:10" ht="16.5" thickTop="1" thickBot="1" x14ac:dyDescent="0.3">
      <c r="A307" s="1" t="s">
        <v>930</v>
      </c>
      <c r="B307" s="1" t="s">
        <v>929</v>
      </c>
      <c r="C307" s="2" t="s">
        <v>90</v>
      </c>
      <c r="D307" s="4">
        <v>4</v>
      </c>
      <c r="E307" s="15">
        <f>D307*5</f>
        <v>20</v>
      </c>
      <c r="F307" s="2" t="s">
        <v>932</v>
      </c>
      <c r="G307" s="1" t="s">
        <v>176</v>
      </c>
      <c r="H307" s="1" t="s">
        <v>196</v>
      </c>
      <c r="I307" s="1" t="s">
        <v>249</v>
      </c>
      <c r="J307" s="41">
        <f>SUMPRODUCT(E307:E308)*1.15</f>
        <v>299</v>
      </c>
    </row>
    <row r="308" spans="1:10" ht="16.5" thickTop="1" thickBot="1" x14ac:dyDescent="0.3">
      <c r="A308" s="1" t="s">
        <v>930</v>
      </c>
      <c r="B308" s="1" t="s">
        <v>931</v>
      </c>
      <c r="C308" s="2" t="s">
        <v>77</v>
      </c>
      <c r="D308" s="4">
        <v>16</v>
      </c>
      <c r="E308" s="15">
        <f>D308*15</f>
        <v>240</v>
      </c>
      <c r="F308" s="2" t="s">
        <v>932</v>
      </c>
      <c r="G308" s="1" t="s">
        <v>176</v>
      </c>
      <c r="H308" s="1" t="s">
        <v>197</v>
      </c>
      <c r="I308" s="1" t="s">
        <v>249</v>
      </c>
      <c r="J308" s="41"/>
    </row>
    <row r="309" spans="1:10" ht="16.5" thickTop="1" thickBot="1" x14ac:dyDescent="0.3">
      <c r="A309" s="1" t="s">
        <v>605</v>
      </c>
      <c r="B309" s="1" t="s">
        <v>608</v>
      </c>
      <c r="C309" s="2" t="s">
        <v>77</v>
      </c>
      <c r="D309" s="4">
        <v>37</v>
      </c>
      <c r="E309" s="15">
        <f>D309*10</f>
        <v>370</v>
      </c>
      <c r="F309" s="2" t="s">
        <v>607</v>
      </c>
      <c r="G309" s="1" t="s">
        <v>176</v>
      </c>
      <c r="H309" s="1" t="s">
        <v>197</v>
      </c>
      <c r="I309" s="1" t="s">
        <v>289</v>
      </c>
      <c r="J309" s="41">
        <f>E309</f>
        <v>370</v>
      </c>
    </row>
    <row r="310" spans="1:10" ht="16.5" thickTop="1" thickBot="1" x14ac:dyDescent="0.3">
      <c r="A310" s="1" t="s">
        <v>930</v>
      </c>
      <c r="B310" s="1" t="s">
        <v>931</v>
      </c>
      <c r="C310" s="2" t="s">
        <v>77</v>
      </c>
      <c r="D310" s="4">
        <v>16</v>
      </c>
      <c r="E310" s="15">
        <f>D310*15</f>
        <v>240</v>
      </c>
      <c r="F310" s="2" t="s">
        <v>932</v>
      </c>
      <c r="G310" s="1" t="s">
        <v>176</v>
      </c>
      <c r="H310" s="1" t="s">
        <v>197</v>
      </c>
      <c r="I310" s="1" t="s">
        <v>289</v>
      </c>
      <c r="J310" s="41">
        <f>E310</f>
        <v>240</v>
      </c>
    </row>
    <row r="311" spans="1:10" ht="16.5" thickTop="1" thickBot="1" x14ac:dyDescent="0.3">
      <c r="A311" s="1" t="s">
        <v>599</v>
      </c>
      <c r="B311" s="1" t="s">
        <v>601</v>
      </c>
      <c r="C311" s="2" t="s">
        <v>77</v>
      </c>
      <c r="D311" s="4">
        <v>77</v>
      </c>
      <c r="E311" s="15">
        <f>D311*15</f>
        <v>1155</v>
      </c>
      <c r="F311" s="2" t="s">
        <v>105</v>
      </c>
      <c r="G311" s="1" t="s">
        <v>176</v>
      </c>
      <c r="H311" s="1" t="s">
        <v>197</v>
      </c>
      <c r="I311" s="1" t="s">
        <v>289</v>
      </c>
      <c r="J311" s="41">
        <f>SUM(E311+E312)</f>
        <v>1595</v>
      </c>
    </row>
    <row r="312" spans="1:10" ht="16.5" thickTop="1" thickBot="1" x14ac:dyDescent="0.3">
      <c r="A312" s="1" t="s">
        <v>602</v>
      </c>
      <c r="B312" s="1" t="s">
        <v>604</v>
      </c>
      <c r="C312" s="2" t="s">
        <v>77</v>
      </c>
      <c r="D312" s="4">
        <v>44</v>
      </c>
      <c r="E312" s="15">
        <f t="shared" ref="E312:E313" si="52">D312*10</f>
        <v>440</v>
      </c>
      <c r="F312" s="2" t="s">
        <v>105</v>
      </c>
      <c r="G312" s="1" t="s">
        <v>176</v>
      </c>
      <c r="H312" s="1" t="s">
        <v>197</v>
      </c>
      <c r="I312" s="1" t="s">
        <v>289</v>
      </c>
      <c r="J312" s="41"/>
    </row>
    <row r="313" spans="1:10" ht="16.5" thickTop="1" thickBot="1" x14ac:dyDescent="0.3">
      <c r="A313" s="1" t="s">
        <v>620</v>
      </c>
      <c r="B313" s="1" t="s">
        <v>621</v>
      </c>
      <c r="C313" s="2" t="s">
        <v>77</v>
      </c>
      <c r="D313" s="4">
        <v>41</v>
      </c>
      <c r="E313" s="15">
        <f t="shared" si="52"/>
        <v>410</v>
      </c>
      <c r="F313" s="2" t="s">
        <v>622</v>
      </c>
      <c r="G313" s="1" t="s">
        <v>176</v>
      </c>
      <c r="H313" s="1" t="s">
        <v>197</v>
      </c>
      <c r="I313" s="1" t="s">
        <v>289</v>
      </c>
      <c r="J313" s="41">
        <f>E313</f>
        <v>410</v>
      </c>
    </row>
    <row r="314" spans="1:10" ht="20.25" thickTop="1" thickBot="1" x14ac:dyDescent="0.3">
      <c r="A314" s="46" t="s">
        <v>182</v>
      </c>
      <c r="B314" s="47"/>
      <c r="C314" s="47"/>
      <c r="D314" s="47"/>
      <c r="E314" s="47"/>
      <c r="F314" s="47"/>
      <c r="G314" s="47"/>
      <c r="H314" s="47"/>
      <c r="I314" s="47"/>
      <c r="J314" s="47"/>
    </row>
    <row r="315" spans="1:10" ht="16.5" thickTop="1" thickBot="1" x14ac:dyDescent="0.3">
      <c r="A315" s="1" t="s">
        <v>749</v>
      </c>
      <c r="B315" s="1" t="s">
        <v>136</v>
      </c>
      <c r="C315" s="2" t="s">
        <v>90</v>
      </c>
      <c r="D315" s="4">
        <v>8</v>
      </c>
      <c r="E315" s="15">
        <f>D315*5</f>
        <v>40</v>
      </c>
      <c r="F315" s="2" t="s">
        <v>749</v>
      </c>
      <c r="G315" s="1" t="s">
        <v>176</v>
      </c>
      <c r="H315" s="1"/>
      <c r="I315" s="1" t="s">
        <v>249</v>
      </c>
      <c r="J315" s="41" t="s">
        <v>933</v>
      </c>
    </row>
    <row r="316" spans="1:10" ht="16.5" thickTop="1" thickBot="1" x14ac:dyDescent="0.3">
      <c r="A316" s="1" t="s">
        <v>749</v>
      </c>
      <c r="B316" s="1" t="s">
        <v>750</v>
      </c>
      <c r="C316" s="2" t="s">
        <v>90</v>
      </c>
      <c r="D316" s="4">
        <v>33</v>
      </c>
      <c r="E316" s="15">
        <f t="shared" ref="E316:E317" si="53">D316*5</f>
        <v>165</v>
      </c>
      <c r="F316" s="2" t="s">
        <v>749</v>
      </c>
      <c r="G316" s="1" t="s">
        <v>176</v>
      </c>
      <c r="H316" s="1"/>
      <c r="I316" s="1" t="s">
        <v>249</v>
      </c>
      <c r="J316" s="41"/>
    </row>
    <row r="317" spans="1:10" ht="16.5" thickTop="1" thickBot="1" x14ac:dyDescent="0.3">
      <c r="A317" s="1" t="s">
        <v>749</v>
      </c>
      <c r="B317" s="1" t="s">
        <v>751</v>
      </c>
      <c r="C317" s="2" t="s">
        <v>90</v>
      </c>
      <c r="D317" s="4">
        <v>16</v>
      </c>
      <c r="E317" s="15">
        <f t="shared" si="53"/>
        <v>80</v>
      </c>
      <c r="F317" s="2" t="s">
        <v>749</v>
      </c>
      <c r="G317" s="1" t="s">
        <v>176</v>
      </c>
      <c r="H317" s="1"/>
      <c r="I317" s="1" t="s">
        <v>249</v>
      </c>
      <c r="J317" s="41"/>
    </row>
    <row r="318" spans="1:10" ht="16.5" thickTop="1" thickBot="1" x14ac:dyDescent="0.3">
      <c r="A318" s="1" t="s">
        <v>749</v>
      </c>
      <c r="B318" s="1" t="s">
        <v>752</v>
      </c>
      <c r="C318" s="2" t="s">
        <v>78</v>
      </c>
      <c r="D318" s="4">
        <v>7</v>
      </c>
      <c r="E318" s="15">
        <f>D318*10</f>
        <v>70</v>
      </c>
      <c r="F318" s="2" t="s">
        <v>749</v>
      </c>
      <c r="G318" s="1" t="s">
        <v>176</v>
      </c>
      <c r="H318" s="1"/>
      <c r="I318" s="1" t="s">
        <v>249</v>
      </c>
      <c r="J318" s="41"/>
    </row>
    <row r="319" spans="1:10" ht="16.5" thickTop="1" thickBot="1" x14ac:dyDescent="0.3">
      <c r="A319" s="1" t="s">
        <v>753</v>
      </c>
      <c r="B319" s="1" t="s">
        <v>754</v>
      </c>
      <c r="C319" s="2" t="s">
        <v>90</v>
      </c>
      <c r="D319" s="4">
        <v>14</v>
      </c>
      <c r="E319" s="15">
        <f>D319*5</f>
        <v>70</v>
      </c>
      <c r="F319" s="2" t="s">
        <v>749</v>
      </c>
      <c r="G319" s="1" t="s">
        <v>176</v>
      </c>
      <c r="H319" s="1"/>
      <c r="I319" s="1" t="s">
        <v>249</v>
      </c>
      <c r="J319" s="41"/>
    </row>
    <row r="320" spans="1:10" ht="16.5" thickTop="1" thickBot="1" x14ac:dyDescent="0.3">
      <c r="A320" s="1" t="s">
        <v>753</v>
      </c>
      <c r="B320" s="1" t="s">
        <v>755</v>
      </c>
      <c r="C320" s="2" t="s">
        <v>77</v>
      </c>
      <c r="D320" s="4">
        <v>2</v>
      </c>
      <c r="E320" s="15">
        <f>D320*15</f>
        <v>30</v>
      </c>
      <c r="F320" s="2" t="s">
        <v>749</v>
      </c>
      <c r="G320" s="1" t="s">
        <v>176</v>
      </c>
      <c r="H320" s="1"/>
      <c r="I320" s="1" t="s">
        <v>249</v>
      </c>
      <c r="J320" s="41"/>
    </row>
    <row r="321" spans="1:10" ht="16.5" thickTop="1" thickBot="1" x14ac:dyDescent="0.3">
      <c r="A321" s="1" t="s">
        <v>753</v>
      </c>
      <c r="B321" s="1" t="s">
        <v>756</v>
      </c>
      <c r="C321" s="2" t="s">
        <v>77</v>
      </c>
      <c r="D321" s="4">
        <v>27</v>
      </c>
      <c r="E321" s="15">
        <f>D321*15</f>
        <v>405</v>
      </c>
      <c r="F321" s="2" t="s">
        <v>749</v>
      </c>
      <c r="G321" s="1" t="s">
        <v>176</v>
      </c>
      <c r="H321" s="1"/>
      <c r="I321" s="1" t="s">
        <v>249</v>
      </c>
      <c r="J321" s="41"/>
    </row>
    <row r="322" spans="1:10" ht="16.5" thickTop="1" thickBot="1" x14ac:dyDescent="0.3">
      <c r="A322" s="1" t="s">
        <v>757</v>
      </c>
      <c r="B322" s="1" t="s">
        <v>758</v>
      </c>
      <c r="C322" s="2" t="s">
        <v>90</v>
      </c>
      <c r="D322" s="4">
        <v>84</v>
      </c>
      <c r="E322" s="15">
        <f>D322*5</f>
        <v>420</v>
      </c>
      <c r="F322" s="2" t="s">
        <v>749</v>
      </c>
      <c r="G322" s="1" t="s">
        <v>176</v>
      </c>
      <c r="H322" s="1"/>
      <c r="I322" s="1" t="s">
        <v>249</v>
      </c>
      <c r="J322" s="41"/>
    </row>
    <row r="323" spans="1:10" ht="16.5" thickTop="1" thickBot="1" x14ac:dyDescent="0.3">
      <c r="A323" s="1" t="s">
        <v>757</v>
      </c>
      <c r="B323" s="1" t="s">
        <v>759</v>
      </c>
      <c r="C323" s="2" t="s">
        <v>77</v>
      </c>
      <c r="D323" s="4">
        <v>99</v>
      </c>
      <c r="E323" s="15">
        <f>D323*15</f>
        <v>1485</v>
      </c>
      <c r="F323" s="2" t="s">
        <v>749</v>
      </c>
      <c r="G323" s="1" t="s">
        <v>176</v>
      </c>
      <c r="H323" s="1"/>
      <c r="I323" s="1" t="s">
        <v>249</v>
      </c>
      <c r="J323" s="41"/>
    </row>
    <row r="324" spans="1:10" ht="16.5" thickTop="1" thickBot="1" x14ac:dyDescent="0.3">
      <c r="A324" s="1" t="s">
        <v>757</v>
      </c>
      <c r="B324" s="1" t="s">
        <v>760</v>
      </c>
      <c r="C324" s="2" t="s">
        <v>78</v>
      </c>
      <c r="D324" s="4">
        <v>3</v>
      </c>
      <c r="E324" s="15">
        <f>D324*10</f>
        <v>30</v>
      </c>
      <c r="F324" s="2" t="s">
        <v>749</v>
      </c>
      <c r="G324" s="1" t="s">
        <v>176</v>
      </c>
      <c r="H324" s="1"/>
      <c r="I324" s="1" t="s">
        <v>249</v>
      </c>
      <c r="J324" s="41"/>
    </row>
    <row r="325" spans="1:10" ht="16.5" thickTop="1" thickBot="1" x14ac:dyDescent="0.3">
      <c r="A325" s="1" t="s">
        <v>761</v>
      </c>
      <c r="B325" s="1" t="s">
        <v>762</v>
      </c>
      <c r="C325" s="2" t="s">
        <v>90</v>
      </c>
      <c r="D325" s="4">
        <v>23</v>
      </c>
      <c r="E325" s="15">
        <f>D325*5</f>
        <v>115</v>
      </c>
      <c r="F325" s="2" t="s">
        <v>749</v>
      </c>
      <c r="G325" s="1" t="s">
        <v>176</v>
      </c>
      <c r="H325" s="1"/>
      <c r="I325" s="1" t="s">
        <v>249</v>
      </c>
      <c r="J325" s="41"/>
    </row>
    <row r="326" spans="1:10" ht="16.5" thickTop="1" thickBot="1" x14ac:dyDescent="0.3">
      <c r="A326" s="1" t="s">
        <v>761</v>
      </c>
      <c r="B326" s="1" t="s">
        <v>763</v>
      </c>
      <c r="C326" s="2" t="s">
        <v>77</v>
      </c>
      <c r="D326" s="4">
        <v>3</v>
      </c>
      <c r="E326" s="15">
        <f>D326*15</f>
        <v>45</v>
      </c>
      <c r="F326" s="2" t="s">
        <v>749</v>
      </c>
      <c r="G326" s="1" t="s">
        <v>176</v>
      </c>
      <c r="H326" s="1"/>
      <c r="I326" s="1" t="s">
        <v>249</v>
      </c>
      <c r="J326" s="41"/>
    </row>
    <row r="327" spans="1:10" ht="16.5" thickTop="1" thickBot="1" x14ac:dyDescent="0.3">
      <c r="A327" s="1" t="s">
        <v>761</v>
      </c>
      <c r="B327" s="1" t="s">
        <v>764</v>
      </c>
      <c r="C327" s="2" t="s">
        <v>77</v>
      </c>
      <c r="D327" s="4">
        <v>44</v>
      </c>
      <c r="E327" s="15">
        <f>D327*15</f>
        <v>660</v>
      </c>
      <c r="F327" s="2" t="s">
        <v>749</v>
      </c>
      <c r="G327" s="1" t="s">
        <v>176</v>
      </c>
      <c r="H327" s="1"/>
      <c r="I327" s="1" t="s">
        <v>249</v>
      </c>
      <c r="J327" s="41"/>
    </row>
    <row r="328" spans="1:10" ht="16.5" thickTop="1" thickBot="1" x14ac:dyDescent="0.3">
      <c r="A328" s="1" t="s">
        <v>765</v>
      </c>
      <c r="B328" s="1" t="s">
        <v>766</v>
      </c>
      <c r="C328" s="2" t="s">
        <v>90</v>
      </c>
      <c r="D328" s="4">
        <v>23</v>
      </c>
      <c r="E328" s="15">
        <f>D328*5</f>
        <v>115</v>
      </c>
      <c r="F328" s="2" t="s">
        <v>749</v>
      </c>
      <c r="G328" s="1" t="s">
        <v>176</v>
      </c>
      <c r="H328" s="1"/>
      <c r="I328" s="1" t="s">
        <v>249</v>
      </c>
      <c r="J328" s="41"/>
    </row>
    <row r="329" spans="1:10" ht="16.5" thickTop="1" thickBot="1" x14ac:dyDescent="0.3">
      <c r="A329" s="1" t="s">
        <v>765</v>
      </c>
      <c r="B329" s="1" t="s">
        <v>767</v>
      </c>
      <c r="C329" s="2" t="s">
        <v>77</v>
      </c>
      <c r="D329" s="4">
        <v>7</v>
      </c>
      <c r="E329" s="15">
        <f>D329*15</f>
        <v>105</v>
      </c>
      <c r="F329" s="2" t="s">
        <v>749</v>
      </c>
      <c r="G329" s="1" t="s">
        <v>176</v>
      </c>
      <c r="H329" s="1"/>
      <c r="I329" s="1" t="s">
        <v>249</v>
      </c>
      <c r="J329" s="41"/>
    </row>
    <row r="330" spans="1:10" ht="16.5" thickTop="1" thickBot="1" x14ac:dyDescent="0.3">
      <c r="A330" s="1" t="s">
        <v>765</v>
      </c>
      <c r="B330" s="1" t="s">
        <v>768</v>
      </c>
      <c r="C330" s="2" t="s">
        <v>77</v>
      </c>
      <c r="D330" s="4">
        <v>55</v>
      </c>
      <c r="E330" s="15">
        <f>D330*15</f>
        <v>825</v>
      </c>
      <c r="F330" s="2" t="s">
        <v>749</v>
      </c>
      <c r="G330" s="1" t="s">
        <v>176</v>
      </c>
      <c r="H330" s="1"/>
      <c r="I330" s="1" t="s">
        <v>249</v>
      </c>
      <c r="J330" s="41"/>
    </row>
    <row r="331" spans="1:10" ht="16.5" thickTop="1" thickBot="1" x14ac:dyDescent="0.3">
      <c r="A331" s="1" t="s">
        <v>769</v>
      </c>
      <c r="B331" s="1" t="s">
        <v>770</v>
      </c>
      <c r="C331" s="2" t="s">
        <v>90</v>
      </c>
      <c r="D331" s="4">
        <v>10</v>
      </c>
      <c r="E331" s="15">
        <f>D331*5</f>
        <v>50</v>
      </c>
      <c r="F331" s="2" t="s">
        <v>749</v>
      </c>
      <c r="G331" s="1" t="s">
        <v>176</v>
      </c>
      <c r="H331" s="1"/>
      <c r="I331" s="1" t="s">
        <v>249</v>
      </c>
      <c r="J331" s="41"/>
    </row>
    <row r="332" spans="1:10" ht="16.5" thickTop="1" thickBot="1" x14ac:dyDescent="0.3">
      <c r="A332" s="1" t="s">
        <v>769</v>
      </c>
      <c r="B332" s="1" t="s">
        <v>771</v>
      </c>
      <c r="C332" s="2" t="s">
        <v>77</v>
      </c>
      <c r="D332" s="4">
        <v>4</v>
      </c>
      <c r="E332" s="15">
        <f>D332*15</f>
        <v>60</v>
      </c>
      <c r="F332" s="2" t="s">
        <v>749</v>
      </c>
      <c r="G332" s="1" t="s">
        <v>176</v>
      </c>
      <c r="H332" s="1"/>
      <c r="I332" s="1" t="s">
        <v>249</v>
      </c>
      <c r="J332" s="41"/>
    </row>
    <row r="333" spans="1:10" ht="16.5" thickTop="1" thickBot="1" x14ac:dyDescent="0.3">
      <c r="A333" s="1" t="s">
        <v>769</v>
      </c>
      <c r="B333" s="1" t="s">
        <v>772</v>
      </c>
      <c r="C333" s="2" t="s">
        <v>77</v>
      </c>
      <c r="D333" s="4">
        <v>22</v>
      </c>
      <c r="E333" s="15">
        <f>D333*15</f>
        <v>330</v>
      </c>
      <c r="F333" s="2" t="s">
        <v>749</v>
      </c>
      <c r="G333" s="1" t="s">
        <v>176</v>
      </c>
      <c r="H333" s="1"/>
      <c r="I333" s="1" t="s">
        <v>249</v>
      </c>
      <c r="J333" s="41"/>
    </row>
    <row r="334" spans="1:10" ht="16.5" thickTop="1" thickBot="1" x14ac:dyDescent="0.3">
      <c r="A334" s="1" t="s">
        <v>773</v>
      </c>
      <c r="B334" s="1" t="s">
        <v>774</v>
      </c>
      <c r="C334" s="2" t="s">
        <v>90</v>
      </c>
      <c r="D334" s="4">
        <v>10</v>
      </c>
      <c r="E334" s="15">
        <f>D334*5</f>
        <v>50</v>
      </c>
      <c r="F334" s="2" t="s">
        <v>749</v>
      </c>
      <c r="G334" s="1" t="s">
        <v>176</v>
      </c>
      <c r="H334" s="1"/>
      <c r="I334" s="1" t="s">
        <v>249</v>
      </c>
      <c r="J334" s="41"/>
    </row>
    <row r="335" spans="1:10" ht="16.5" thickTop="1" thickBot="1" x14ac:dyDescent="0.3">
      <c r="A335" s="1" t="s">
        <v>773</v>
      </c>
      <c r="B335" s="1" t="s">
        <v>775</v>
      </c>
      <c r="C335" s="2" t="s">
        <v>77</v>
      </c>
      <c r="D335" s="4">
        <v>28</v>
      </c>
      <c r="E335" s="15">
        <f>D335*15</f>
        <v>420</v>
      </c>
      <c r="F335" s="2" t="s">
        <v>749</v>
      </c>
      <c r="G335" s="1" t="s">
        <v>176</v>
      </c>
      <c r="H335" s="1"/>
      <c r="I335" s="1" t="s">
        <v>249</v>
      </c>
      <c r="J335" s="41"/>
    </row>
    <row r="336" spans="1:10" ht="16.5" thickTop="1" thickBot="1" x14ac:dyDescent="0.3">
      <c r="A336" s="1" t="s">
        <v>776</v>
      </c>
      <c r="B336" s="1" t="s">
        <v>777</v>
      </c>
      <c r="C336" s="2" t="s">
        <v>90</v>
      </c>
      <c r="D336" s="4">
        <v>10</v>
      </c>
      <c r="E336" s="15">
        <f t="shared" ref="E336" si="54">D336*5</f>
        <v>50</v>
      </c>
      <c r="F336" s="2" t="s">
        <v>780</v>
      </c>
      <c r="G336" s="1" t="s">
        <v>176</v>
      </c>
      <c r="H336" s="1"/>
      <c r="I336" s="1" t="s">
        <v>249</v>
      </c>
      <c r="J336" s="41">
        <f>SUMPRODUCT(E336:E338)*1.15</f>
        <v>626.75</v>
      </c>
    </row>
    <row r="337" spans="1:10" ht="16.5" thickTop="1" thickBot="1" x14ac:dyDescent="0.3">
      <c r="A337" s="1" t="s">
        <v>776</v>
      </c>
      <c r="B337" s="1" t="s">
        <v>778</v>
      </c>
      <c r="C337" s="2" t="s">
        <v>77</v>
      </c>
      <c r="D337" s="4">
        <v>5</v>
      </c>
      <c r="E337" s="15">
        <f t="shared" ref="E337:E338" si="55">D337*15</f>
        <v>75</v>
      </c>
      <c r="F337" s="2" t="s">
        <v>780</v>
      </c>
      <c r="G337" s="1" t="s">
        <v>176</v>
      </c>
      <c r="H337" s="1"/>
      <c r="I337" s="1" t="s">
        <v>249</v>
      </c>
      <c r="J337" s="41"/>
    </row>
    <row r="338" spans="1:10" ht="16.5" thickTop="1" thickBot="1" x14ac:dyDescent="0.3">
      <c r="A338" s="1" t="s">
        <v>776</v>
      </c>
      <c r="B338" s="1" t="s">
        <v>779</v>
      </c>
      <c r="C338" s="2" t="s">
        <v>77</v>
      </c>
      <c r="D338" s="4">
        <v>28</v>
      </c>
      <c r="E338" s="15">
        <f t="shared" si="55"/>
        <v>420</v>
      </c>
      <c r="F338" s="2" t="s">
        <v>780</v>
      </c>
      <c r="G338" s="1" t="s">
        <v>176</v>
      </c>
      <c r="H338" s="1"/>
      <c r="I338" s="1" t="s">
        <v>249</v>
      </c>
      <c r="J338" s="41"/>
    </row>
    <row r="339" spans="1:10" ht="16.5" thickTop="1" thickBot="1" x14ac:dyDescent="0.3">
      <c r="A339" s="1" t="s">
        <v>246</v>
      </c>
      <c r="B339" s="1" t="s">
        <v>247</v>
      </c>
      <c r="C339" s="2" t="s">
        <v>77</v>
      </c>
      <c r="D339" s="4">
        <v>2</v>
      </c>
      <c r="E339" s="15">
        <f>D339*15</f>
        <v>30</v>
      </c>
      <c r="F339" s="2" t="s">
        <v>96</v>
      </c>
      <c r="G339" s="1" t="s">
        <v>176</v>
      </c>
      <c r="H339" s="1" t="s">
        <v>248</v>
      </c>
      <c r="I339" s="1" t="s">
        <v>249</v>
      </c>
      <c r="J339" s="41">
        <f>SUMPRODUCT(E339:E341)*1.15</f>
        <v>718.75</v>
      </c>
    </row>
    <row r="340" spans="1:10" ht="16.5" thickTop="1" thickBot="1" x14ac:dyDescent="0.3">
      <c r="A340" s="1" t="s">
        <v>246</v>
      </c>
      <c r="B340" s="1" t="s">
        <v>250</v>
      </c>
      <c r="C340" s="2" t="s">
        <v>90</v>
      </c>
      <c r="D340" s="4">
        <v>11</v>
      </c>
      <c r="E340" s="15">
        <f>D340*5</f>
        <v>55</v>
      </c>
      <c r="F340" s="2" t="s">
        <v>96</v>
      </c>
      <c r="G340" s="1" t="s">
        <v>176</v>
      </c>
      <c r="H340" s="1" t="s">
        <v>251</v>
      </c>
      <c r="I340" s="1" t="s">
        <v>249</v>
      </c>
      <c r="J340" s="41"/>
    </row>
    <row r="341" spans="1:10" ht="16.5" thickTop="1" thickBot="1" x14ac:dyDescent="0.3">
      <c r="A341" s="1" t="s">
        <v>246</v>
      </c>
      <c r="B341" s="1" t="s">
        <v>252</v>
      </c>
      <c r="C341" s="2" t="s">
        <v>77</v>
      </c>
      <c r="D341" s="4">
        <v>36</v>
      </c>
      <c r="E341" s="15">
        <f>D341*15</f>
        <v>540</v>
      </c>
      <c r="F341" s="2" t="s">
        <v>96</v>
      </c>
      <c r="G341" s="1" t="s">
        <v>176</v>
      </c>
      <c r="H341" s="1" t="s">
        <v>253</v>
      </c>
      <c r="I341" s="1" t="s">
        <v>249</v>
      </c>
      <c r="J341" s="41"/>
    </row>
    <row r="342" spans="1:10" ht="16.5" thickTop="1" thickBot="1" x14ac:dyDescent="0.3">
      <c r="A342" s="1" t="s">
        <v>254</v>
      </c>
      <c r="B342" s="1" t="s">
        <v>255</v>
      </c>
      <c r="C342" s="2" t="s">
        <v>90</v>
      </c>
      <c r="D342" s="4">
        <v>2</v>
      </c>
      <c r="E342" s="15">
        <f>D342*5</f>
        <v>10</v>
      </c>
      <c r="F342" s="2" t="s">
        <v>256</v>
      </c>
      <c r="G342" s="1" t="s">
        <v>176</v>
      </c>
      <c r="H342" s="1" t="s">
        <v>196</v>
      </c>
      <c r="I342" s="1" t="s">
        <v>249</v>
      </c>
      <c r="J342" s="41">
        <f>SUMPRODUCT(E342:E357)*1.15</f>
        <v>3518.9999999999995</v>
      </c>
    </row>
    <row r="343" spans="1:10" ht="16.5" thickTop="1" thickBot="1" x14ac:dyDescent="0.3">
      <c r="A343" s="1" t="s">
        <v>254</v>
      </c>
      <c r="B343" s="1" t="s">
        <v>257</v>
      </c>
      <c r="C343" s="2" t="s">
        <v>77</v>
      </c>
      <c r="D343" s="4">
        <v>6</v>
      </c>
      <c r="E343" s="15">
        <f t="shared" ref="E343:E346" si="56">D343*15</f>
        <v>90</v>
      </c>
      <c r="F343" s="2" t="s">
        <v>256</v>
      </c>
      <c r="G343" s="1" t="s">
        <v>176</v>
      </c>
      <c r="H343" s="1" t="s">
        <v>258</v>
      </c>
      <c r="I343" s="1" t="s">
        <v>249</v>
      </c>
      <c r="J343" s="41"/>
    </row>
    <row r="344" spans="1:10" ht="16.5" thickTop="1" thickBot="1" x14ac:dyDescent="0.3">
      <c r="A344" s="1" t="s">
        <v>254</v>
      </c>
      <c r="B344" s="1" t="s">
        <v>259</v>
      </c>
      <c r="C344" s="2" t="s">
        <v>77</v>
      </c>
      <c r="D344" s="4">
        <v>17</v>
      </c>
      <c r="E344" s="15">
        <f t="shared" si="56"/>
        <v>255</v>
      </c>
      <c r="F344" s="2" t="s">
        <v>256</v>
      </c>
      <c r="G344" s="1" t="s">
        <v>176</v>
      </c>
      <c r="H344" s="1" t="s">
        <v>260</v>
      </c>
      <c r="I344" s="1" t="s">
        <v>249</v>
      </c>
      <c r="J344" s="41"/>
    </row>
    <row r="345" spans="1:10" ht="16.5" thickTop="1" thickBot="1" x14ac:dyDescent="0.3">
      <c r="A345" s="1" t="s">
        <v>254</v>
      </c>
      <c r="B345" s="1" t="s">
        <v>261</v>
      </c>
      <c r="C345" s="2" t="s">
        <v>77</v>
      </c>
      <c r="D345" s="4">
        <v>1</v>
      </c>
      <c r="E345" s="15">
        <f t="shared" si="56"/>
        <v>15</v>
      </c>
      <c r="F345" s="2" t="s">
        <v>256</v>
      </c>
      <c r="G345" s="1" t="s">
        <v>176</v>
      </c>
      <c r="H345" s="1" t="s">
        <v>262</v>
      </c>
      <c r="I345" s="1" t="s">
        <v>249</v>
      </c>
      <c r="J345" s="41"/>
    </row>
    <row r="346" spans="1:10" ht="16.5" thickTop="1" thickBot="1" x14ac:dyDescent="0.3">
      <c r="A346" s="1" t="s">
        <v>263</v>
      </c>
      <c r="B346" s="1" t="s">
        <v>264</v>
      </c>
      <c r="C346" s="2" t="s">
        <v>77</v>
      </c>
      <c r="D346" s="4">
        <v>7</v>
      </c>
      <c r="E346" s="15">
        <f t="shared" si="56"/>
        <v>105</v>
      </c>
      <c r="F346" s="2" t="s">
        <v>256</v>
      </c>
      <c r="G346" s="1" t="s">
        <v>176</v>
      </c>
      <c r="H346" s="1" t="s">
        <v>265</v>
      </c>
      <c r="I346" s="1" t="s">
        <v>249</v>
      </c>
      <c r="J346" s="41"/>
    </row>
    <row r="347" spans="1:10" ht="16.5" thickTop="1" thickBot="1" x14ac:dyDescent="0.3">
      <c r="A347" s="1" t="s">
        <v>263</v>
      </c>
      <c r="B347" s="1" t="s">
        <v>266</v>
      </c>
      <c r="C347" s="2" t="s">
        <v>90</v>
      </c>
      <c r="D347" s="4">
        <v>6</v>
      </c>
      <c r="E347" s="15">
        <f>D347*5</f>
        <v>30</v>
      </c>
      <c r="F347" s="2" t="s">
        <v>256</v>
      </c>
      <c r="G347" s="1" t="s">
        <v>176</v>
      </c>
      <c r="H347" s="1" t="s">
        <v>196</v>
      </c>
      <c r="I347" s="1" t="s">
        <v>249</v>
      </c>
      <c r="J347" s="41"/>
    </row>
    <row r="348" spans="1:10" ht="16.5" thickTop="1" thickBot="1" x14ac:dyDescent="0.3">
      <c r="A348" s="1" t="s">
        <v>263</v>
      </c>
      <c r="B348" s="1" t="s">
        <v>267</v>
      </c>
      <c r="C348" s="2" t="s">
        <v>77</v>
      </c>
      <c r="D348" s="4">
        <v>18</v>
      </c>
      <c r="E348" s="15">
        <f>D348*15</f>
        <v>270</v>
      </c>
      <c r="F348" s="2" t="s">
        <v>256</v>
      </c>
      <c r="G348" s="1" t="s">
        <v>176</v>
      </c>
      <c r="H348" s="1" t="s">
        <v>260</v>
      </c>
      <c r="I348" s="1" t="s">
        <v>249</v>
      </c>
      <c r="J348" s="41"/>
    </row>
    <row r="349" spans="1:10" ht="16.5" thickTop="1" thickBot="1" x14ac:dyDescent="0.3">
      <c r="A349" s="1" t="s">
        <v>268</v>
      </c>
      <c r="B349" s="1" t="s">
        <v>269</v>
      </c>
      <c r="C349" s="2" t="s">
        <v>90</v>
      </c>
      <c r="D349" s="4">
        <v>2</v>
      </c>
      <c r="E349" s="15">
        <f>D349*5</f>
        <v>10</v>
      </c>
      <c r="F349" s="2" t="s">
        <v>256</v>
      </c>
      <c r="G349" s="1" t="s">
        <v>176</v>
      </c>
      <c r="H349" s="1" t="s">
        <v>196</v>
      </c>
      <c r="I349" s="1" t="s">
        <v>249</v>
      </c>
      <c r="J349" s="41"/>
    </row>
    <row r="350" spans="1:10" ht="16.5" thickTop="1" thickBot="1" x14ac:dyDescent="0.3">
      <c r="A350" s="1" t="s">
        <v>268</v>
      </c>
      <c r="B350" s="1" t="s">
        <v>270</v>
      </c>
      <c r="C350" s="2" t="s">
        <v>77</v>
      </c>
      <c r="D350" s="4">
        <v>12</v>
      </c>
      <c r="E350" s="15">
        <f>D350*15</f>
        <v>180</v>
      </c>
      <c r="F350" s="2" t="s">
        <v>256</v>
      </c>
      <c r="G350" s="1" t="s">
        <v>176</v>
      </c>
      <c r="H350" s="1" t="s">
        <v>260</v>
      </c>
      <c r="I350" s="1" t="s">
        <v>249</v>
      </c>
      <c r="J350" s="41"/>
    </row>
    <row r="351" spans="1:10" ht="16.5" thickTop="1" thickBot="1" x14ac:dyDescent="0.3">
      <c r="A351" s="1" t="s">
        <v>271</v>
      </c>
      <c r="B351" s="1" t="s">
        <v>272</v>
      </c>
      <c r="C351" s="2" t="s">
        <v>90</v>
      </c>
      <c r="D351" s="4">
        <v>15</v>
      </c>
      <c r="E351" s="15">
        <f>D351*5</f>
        <v>75</v>
      </c>
      <c r="F351" s="2" t="s">
        <v>256</v>
      </c>
      <c r="G351" s="1" t="s">
        <v>176</v>
      </c>
      <c r="H351" s="1" t="s">
        <v>196</v>
      </c>
      <c r="I351" s="1" t="s">
        <v>249</v>
      </c>
      <c r="J351" s="41"/>
    </row>
    <row r="352" spans="1:10" ht="16.5" thickTop="1" thickBot="1" x14ac:dyDescent="0.3">
      <c r="A352" s="1" t="s">
        <v>271</v>
      </c>
      <c r="B352" s="1" t="s">
        <v>273</v>
      </c>
      <c r="C352" s="2" t="s">
        <v>77</v>
      </c>
      <c r="D352" s="4">
        <v>74</v>
      </c>
      <c r="E352" s="15">
        <f>D352*15</f>
        <v>1110</v>
      </c>
      <c r="F352" s="2" t="s">
        <v>256</v>
      </c>
      <c r="G352" s="1" t="s">
        <v>176</v>
      </c>
      <c r="H352" s="1" t="s">
        <v>274</v>
      </c>
      <c r="I352" s="1" t="s">
        <v>249</v>
      </c>
      <c r="J352" s="41"/>
    </row>
    <row r="353" spans="1:10" ht="16.5" thickTop="1" thickBot="1" x14ac:dyDescent="0.3">
      <c r="A353" s="1" t="s">
        <v>275</v>
      </c>
      <c r="B353" s="1" t="s">
        <v>276</v>
      </c>
      <c r="C353" s="2" t="s">
        <v>90</v>
      </c>
      <c r="D353" s="4">
        <v>14</v>
      </c>
      <c r="E353" s="15">
        <f>D353*5</f>
        <v>70</v>
      </c>
      <c r="F353" s="2" t="s">
        <v>256</v>
      </c>
      <c r="G353" s="1" t="s">
        <v>176</v>
      </c>
      <c r="H353" s="1" t="s">
        <v>196</v>
      </c>
      <c r="I353" s="1" t="s">
        <v>249</v>
      </c>
      <c r="J353" s="41"/>
    </row>
    <row r="354" spans="1:10" ht="16.5" thickTop="1" thickBot="1" x14ac:dyDescent="0.3">
      <c r="A354" s="1" t="s">
        <v>275</v>
      </c>
      <c r="B354" s="1" t="s">
        <v>277</v>
      </c>
      <c r="C354" s="2" t="s">
        <v>77</v>
      </c>
      <c r="D354" s="4">
        <v>6</v>
      </c>
      <c r="E354" s="15">
        <f>D354*15</f>
        <v>90</v>
      </c>
      <c r="F354" s="2" t="s">
        <v>256</v>
      </c>
      <c r="G354" s="1" t="s">
        <v>176</v>
      </c>
      <c r="H354" s="1" t="s">
        <v>278</v>
      </c>
      <c r="I354" s="1" t="s">
        <v>249</v>
      </c>
      <c r="J354" s="41"/>
    </row>
    <row r="355" spans="1:10" ht="16.5" thickTop="1" thickBot="1" x14ac:dyDescent="0.3">
      <c r="A355" s="1" t="s">
        <v>275</v>
      </c>
      <c r="B355" s="1" t="s">
        <v>279</v>
      </c>
      <c r="C355" s="2" t="s">
        <v>77</v>
      </c>
      <c r="D355" s="4">
        <v>4</v>
      </c>
      <c r="E355" s="15">
        <f t="shared" ref="E355:E357" si="57">D355*15</f>
        <v>60</v>
      </c>
      <c r="F355" s="2" t="s">
        <v>256</v>
      </c>
      <c r="G355" s="1" t="s">
        <v>176</v>
      </c>
      <c r="H355" s="1" t="s">
        <v>280</v>
      </c>
      <c r="I355" s="1" t="s">
        <v>249</v>
      </c>
      <c r="J355" s="41"/>
    </row>
    <row r="356" spans="1:10" ht="16.5" thickTop="1" thickBot="1" x14ac:dyDescent="0.3">
      <c r="A356" s="1" t="s">
        <v>275</v>
      </c>
      <c r="B356" s="1" t="s">
        <v>281</v>
      </c>
      <c r="C356" s="2" t="s">
        <v>77</v>
      </c>
      <c r="D356" s="4">
        <v>38</v>
      </c>
      <c r="E356" s="15">
        <f t="shared" si="57"/>
        <v>570</v>
      </c>
      <c r="F356" s="2" t="s">
        <v>256</v>
      </c>
      <c r="G356" s="1" t="s">
        <v>176</v>
      </c>
      <c r="H356" s="1" t="s">
        <v>260</v>
      </c>
      <c r="I356" s="1" t="s">
        <v>249</v>
      </c>
      <c r="J356" s="41"/>
    </row>
    <row r="357" spans="1:10" ht="16.5" thickTop="1" thickBot="1" x14ac:dyDescent="0.3">
      <c r="A357" s="1" t="s">
        <v>275</v>
      </c>
      <c r="B357" s="1" t="s">
        <v>282</v>
      </c>
      <c r="C357" s="2" t="s">
        <v>77</v>
      </c>
      <c r="D357" s="4">
        <v>8</v>
      </c>
      <c r="E357" s="15">
        <f t="shared" si="57"/>
        <v>120</v>
      </c>
      <c r="F357" s="2" t="s">
        <v>256</v>
      </c>
      <c r="G357" s="1" t="s">
        <v>176</v>
      </c>
      <c r="H357" s="1" t="s">
        <v>283</v>
      </c>
      <c r="I357" s="1" t="s">
        <v>249</v>
      </c>
      <c r="J357" s="41"/>
    </row>
    <row r="358" spans="1:10" ht="16.5" thickTop="1" thickBot="1" x14ac:dyDescent="0.3">
      <c r="A358" s="1" t="s">
        <v>284</v>
      </c>
      <c r="B358" s="1" t="s">
        <v>285</v>
      </c>
      <c r="C358" s="2" t="s">
        <v>90</v>
      </c>
      <c r="D358" s="4">
        <v>12</v>
      </c>
      <c r="E358" s="15">
        <f>D358*5</f>
        <v>60</v>
      </c>
      <c r="F358" s="2" t="s">
        <v>286</v>
      </c>
      <c r="G358" s="1" t="s">
        <v>176</v>
      </c>
      <c r="H358" s="1" t="s">
        <v>196</v>
      </c>
      <c r="I358" s="1" t="s">
        <v>249</v>
      </c>
      <c r="J358" s="41">
        <f>SUMPRODUCT(E358:E360)*1.15</f>
        <v>2208</v>
      </c>
    </row>
    <row r="359" spans="1:10" ht="16.5" thickTop="1" thickBot="1" x14ac:dyDescent="0.3">
      <c r="A359" s="1" t="s">
        <v>284</v>
      </c>
      <c r="B359" s="1" t="s">
        <v>287</v>
      </c>
      <c r="C359" s="2" t="s">
        <v>77</v>
      </c>
      <c r="D359" s="4">
        <v>62</v>
      </c>
      <c r="E359" s="15">
        <f>D359*15</f>
        <v>930</v>
      </c>
      <c r="F359" s="2" t="s">
        <v>286</v>
      </c>
      <c r="G359" s="1" t="s">
        <v>176</v>
      </c>
      <c r="H359" s="1" t="s">
        <v>288</v>
      </c>
      <c r="I359" s="1" t="s">
        <v>249</v>
      </c>
      <c r="J359" s="41"/>
    </row>
    <row r="360" spans="1:10" ht="16.5" thickTop="1" thickBot="1" x14ac:dyDescent="0.3">
      <c r="A360" s="1" t="s">
        <v>284</v>
      </c>
      <c r="B360" s="1" t="s">
        <v>287</v>
      </c>
      <c r="C360" s="2" t="s">
        <v>77</v>
      </c>
      <c r="D360" s="4">
        <v>62</v>
      </c>
      <c r="E360" s="15">
        <f>D360*15</f>
        <v>930</v>
      </c>
      <c r="F360" s="2" t="s">
        <v>286</v>
      </c>
      <c r="G360" s="1" t="s">
        <v>176</v>
      </c>
      <c r="H360" s="1" t="s">
        <v>288</v>
      </c>
      <c r="I360" s="1" t="s">
        <v>289</v>
      </c>
      <c r="J360" s="41">
        <f>E360</f>
        <v>930</v>
      </c>
    </row>
    <row r="361" spans="1:10" ht="16.5" thickTop="1" thickBot="1" x14ac:dyDescent="0.3">
      <c r="A361" s="1" t="s">
        <v>246</v>
      </c>
      <c r="B361" s="1" t="s">
        <v>252</v>
      </c>
      <c r="C361" s="2" t="s">
        <v>77</v>
      </c>
      <c r="D361" s="4">
        <v>36</v>
      </c>
      <c r="E361" s="15">
        <f>D361*10</f>
        <v>360</v>
      </c>
      <c r="F361" s="2" t="s">
        <v>96</v>
      </c>
      <c r="G361" s="1" t="s">
        <v>176</v>
      </c>
      <c r="H361" s="1" t="s">
        <v>253</v>
      </c>
      <c r="I361" s="1" t="s">
        <v>289</v>
      </c>
      <c r="J361" s="41">
        <f t="shared" ref="J361:J362" si="58">E361</f>
        <v>360</v>
      </c>
    </row>
    <row r="362" spans="1:10" ht="16.5" thickTop="1" thickBot="1" x14ac:dyDescent="0.3">
      <c r="A362" s="1" t="s">
        <v>290</v>
      </c>
      <c r="B362" s="1" t="s">
        <v>291</v>
      </c>
      <c r="C362" s="2" t="s">
        <v>77</v>
      </c>
      <c r="D362" s="4">
        <v>65</v>
      </c>
      <c r="E362" s="15">
        <f>D362*15</f>
        <v>975</v>
      </c>
      <c r="F362" s="2" t="s">
        <v>292</v>
      </c>
      <c r="G362" s="1" t="s">
        <v>176</v>
      </c>
      <c r="H362" s="1" t="s">
        <v>197</v>
      </c>
      <c r="I362" s="1" t="s">
        <v>289</v>
      </c>
      <c r="J362" s="41">
        <f t="shared" si="58"/>
        <v>975</v>
      </c>
    </row>
    <row r="363" spans="1:10" ht="20.25" thickTop="1" thickBot="1" x14ac:dyDescent="0.3">
      <c r="A363" s="46" t="s">
        <v>240</v>
      </c>
      <c r="B363" s="47"/>
      <c r="C363" s="47"/>
      <c r="D363" s="47"/>
      <c r="E363" s="47"/>
      <c r="F363" s="47"/>
      <c r="G363" s="47"/>
      <c r="H363" s="47"/>
      <c r="I363" s="47"/>
      <c r="J363" s="47"/>
    </row>
    <row r="364" spans="1:10" ht="16.5" thickTop="1" thickBot="1" x14ac:dyDescent="0.3">
      <c r="A364" s="1" t="s">
        <v>233</v>
      </c>
      <c r="B364" s="1" t="s">
        <v>635</v>
      </c>
      <c r="C364" s="2" t="s">
        <v>90</v>
      </c>
      <c r="D364" s="4">
        <v>10</v>
      </c>
      <c r="E364" s="15">
        <f>D364*5</f>
        <v>50</v>
      </c>
      <c r="F364" s="2" t="s">
        <v>233</v>
      </c>
      <c r="G364" s="1" t="s">
        <v>176</v>
      </c>
      <c r="H364" s="1" t="s">
        <v>233</v>
      </c>
      <c r="I364" s="1" t="s">
        <v>249</v>
      </c>
      <c r="J364" s="41">
        <f>SUMPRODUCT(E364:E371)*1.15</f>
        <v>3806.4999999999995</v>
      </c>
    </row>
    <row r="365" spans="1:10" ht="16.5" thickTop="1" thickBot="1" x14ac:dyDescent="0.3">
      <c r="A365" s="1" t="s">
        <v>233</v>
      </c>
      <c r="B365" s="1" t="s">
        <v>636</v>
      </c>
      <c r="C365" s="2" t="s">
        <v>90</v>
      </c>
      <c r="D365" s="4">
        <v>12</v>
      </c>
      <c r="E365" s="15">
        <f t="shared" ref="E365:E372" si="59">D365*5</f>
        <v>60</v>
      </c>
      <c r="F365" s="2" t="s">
        <v>233</v>
      </c>
      <c r="G365" s="1" t="s">
        <v>69</v>
      </c>
      <c r="H365" s="1" t="s">
        <v>233</v>
      </c>
      <c r="I365" s="1" t="s">
        <v>249</v>
      </c>
      <c r="J365" s="41"/>
    </row>
    <row r="366" spans="1:10" ht="16.5" thickTop="1" thickBot="1" x14ac:dyDescent="0.3">
      <c r="A366" s="1" t="s">
        <v>233</v>
      </c>
      <c r="B366" s="1" t="s">
        <v>134</v>
      </c>
      <c r="C366" s="2" t="s">
        <v>90</v>
      </c>
      <c r="D366" s="4">
        <v>1</v>
      </c>
      <c r="E366" s="15">
        <f t="shared" si="59"/>
        <v>5</v>
      </c>
      <c r="F366" s="2" t="s">
        <v>233</v>
      </c>
      <c r="G366" s="1" t="s">
        <v>295</v>
      </c>
      <c r="H366" s="1" t="s">
        <v>233</v>
      </c>
      <c r="I366" s="1" t="s">
        <v>249</v>
      </c>
      <c r="J366" s="41"/>
    </row>
    <row r="367" spans="1:10" ht="16.5" thickTop="1" thickBot="1" x14ac:dyDescent="0.3">
      <c r="A367" s="1" t="s">
        <v>233</v>
      </c>
      <c r="B367" s="1" t="s">
        <v>637</v>
      </c>
      <c r="C367" s="2" t="s">
        <v>90</v>
      </c>
      <c r="D367" s="4">
        <v>7</v>
      </c>
      <c r="E367" s="15">
        <f t="shared" si="59"/>
        <v>35</v>
      </c>
      <c r="F367" s="2" t="s">
        <v>233</v>
      </c>
      <c r="G367" s="1" t="s">
        <v>295</v>
      </c>
      <c r="H367" s="1" t="s">
        <v>233</v>
      </c>
      <c r="I367" s="1" t="s">
        <v>249</v>
      </c>
      <c r="J367" s="41"/>
    </row>
    <row r="368" spans="1:10" ht="16.5" thickTop="1" thickBot="1" x14ac:dyDescent="0.3">
      <c r="A368" s="1" t="s">
        <v>234</v>
      </c>
      <c r="B368" s="1" t="s">
        <v>638</v>
      </c>
      <c r="C368" s="2" t="s">
        <v>90</v>
      </c>
      <c r="D368" s="4">
        <v>29</v>
      </c>
      <c r="E368" s="15">
        <f t="shared" si="59"/>
        <v>145</v>
      </c>
      <c r="F368" s="2" t="s">
        <v>233</v>
      </c>
      <c r="G368" s="1" t="s">
        <v>176</v>
      </c>
      <c r="H368" s="1" t="s">
        <v>196</v>
      </c>
      <c r="I368" s="1" t="s">
        <v>249</v>
      </c>
      <c r="J368" s="41"/>
    </row>
    <row r="369" spans="1:10" ht="16.5" thickTop="1" thickBot="1" x14ac:dyDescent="0.3">
      <c r="A369" s="1" t="s">
        <v>234</v>
      </c>
      <c r="B369" s="1" t="s">
        <v>639</v>
      </c>
      <c r="C369" s="2" t="s">
        <v>77</v>
      </c>
      <c r="D369" s="4">
        <v>93</v>
      </c>
      <c r="E369" s="15">
        <f>D369*15</f>
        <v>1395</v>
      </c>
      <c r="F369" s="2" t="s">
        <v>233</v>
      </c>
      <c r="G369" s="1" t="s">
        <v>176</v>
      </c>
      <c r="H369" s="1" t="s">
        <v>197</v>
      </c>
      <c r="I369" s="1" t="s">
        <v>249</v>
      </c>
      <c r="J369" s="41"/>
    </row>
    <row r="370" spans="1:10" ht="16.5" thickTop="1" thickBot="1" x14ac:dyDescent="0.3">
      <c r="A370" s="1" t="s">
        <v>232</v>
      </c>
      <c r="B370" s="1" t="s">
        <v>640</v>
      </c>
      <c r="C370" s="2" t="s">
        <v>90</v>
      </c>
      <c r="D370" s="4">
        <v>75</v>
      </c>
      <c r="E370" s="15">
        <f t="shared" si="59"/>
        <v>375</v>
      </c>
      <c r="F370" s="2" t="s">
        <v>233</v>
      </c>
      <c r="G370" s="1" t="s">
        <v>176</v>
      </c>
      <c r="H370" s="1" t="s">
        <v>641</v>
      </c>
      <c r="I370" s="1" t="s">
        <v>249</v>
      </c>
      <c r="J370" s="41"/>
    </row>
    <row r="371" spans="1:10" ht="16.5" thickTop="1" thickBot="1" x14ac:dyDescent="0.3">
      <c r="A371" s="1" t="s">
        <v>232</v>
      </c>
      <c r="B371" s="1" t="s">
        <v>642</v>
      </c>
      <c r="C371" s="2" t="s">
        <v>77</v>
      </c>
      <c r="D371" s="4">
        <v>83</v>
      </c>
      <c r="E371" s="15">
        <f>D371*15</f>
        <v>1245</v>
      </c>
      <c r="F371" s="2" t="s">
        <v>233</v>
      </c>
      <c r="G371" s="1" t="s">
        <v>176</v>
      </c>
      <c r="H371" s="1" t="s">
        <v>200</v>
      </c>
      <c r="I371" s="1" t="s">
        <v>249</v>
      </c>
      <c r="J371" s="41"/>
    </row>
    <row r="372" spans="1:10" ht="16.5" thickTop="1" thickBot="1" x14ac:dyDescent="0.3">
      <c r="A372" s="1" t="s">
        <v>235</v>
      </c>
      <c r="B372" s="1" t="s">
        <v>623</v>
      </c>
      <c r="C372" s="2" t="s">
        <v>90</v>
      </c>
      <c r="D372" s="4">
        <v>8</v>
      </c>
      <c r="E372" s="15">
        <f t="shared" si="59"/>
        <v>40</v>
      </c>
      <c r="F372" s="2" t="s">
        <v>106</v>
      </c>
      <c r="G372" s="1" t="s">
        <v>176</v>
      </c>
      <c r="H372" s="1" t="s">
        <v>196</v>
      </c>
      <c r="I372" s="1" t="s">
        <v>249</v>
      </c>
      <c r="J372" s="41">
        <f>SUMPRODUCT(E372:E374)*1.15</f>
        <v>649.75</v>
      </c>
    </row>
    <row r="373" spans="1:10" ht="16.5" thickTop="1" thickBot="1" x14ac:dyDescent="0.3">
      <c r="A373" s="1" t="s">
        <v>235</v>
      </c>
      <c r="B373" s="1" t="s">
        <v>624</v>
      </c>
      <c r="C373" s="2" t="s">
        <v>77</v>
      </c>
      <c r="D373" s="4">
        <v>34</v>
      </c>
      <c r="E373" s="15">
        <f t="shared" ref="E373:E374" si="60">D373*15</f>
        <v>510</v>
      </c>
      <c r="F373" s="2" t="s">
        <v>106</v>
      </c>
      <c r="G373" s="1" t="s">
        <v>176</v>
      </c>
      <c r="H373" s="1" t="s">
        <v>274</v>
      </c>
      <c r="I373" s="1" t="s">
        <v>249</v>
      </c>
      <c r="J373" s="41"/>
    </row>
    <row r="374" spans="1:10" ht="16.5" thickTop="1" thickBot="1" x14ac:dyDescent="0.3">
      <c r="A374" s="1" t="s">
        <v>235</v>
      </c>
      <c r="B374" s="1" t="s">
        <v>625</v>
      </c>
      <c r="C374" s="2" t="s">
        <v>77</v>
      </c>
      <c r="D374" s="4">
        <v>1</v>
      </c>
      <c r="E374" s="15">
        <f t="shared" si="60"/>
        <v>15</v>
      </c>
      <c r="F374" s="2" t="s">
        <v>106</v>
      </c>
      <c r="G374" s="1" t="s">
        <v>176</v>
      </c>
      <c r="H374" s="1" t="s">
        <v>626</v>
      </c>
      <c r="I374" s="1" t="s">
        <v>249</v>
      </c>
      <c r="J374" s="41"/>
    </row>
    <row r="375" spans="1:10" ht="16.5" thickTop="1" thickBot="1" x14ac:dyDescent="0.3">
      <c r="A375" s="1" t="s">
        <v>237</v>
      </c>
      <c r="B375" s="1" t="s">
        <v>627</v>
      </c>
      <c r="C375" s="2" t="s">
        <v>90</v>
      </c>
      <c r="D375" s="4">
        <v>15</v>
      </c>
      <c r="E375" s="15">
        <f t="shared" ref="E375" si="61">D375*5</f>
        <v>75</v>
      </c>
      <c r="F375" s="2" t="s">
        <v>104</v>
      </c>
      <c r="G375" s="1" t="s">
        <v>176</v>
      </c>
      <c r="H375" s="1" t="s">
        <v>196</v>
      </c>
      <c r="I375" s="1" t="s">
        <v>249</v>
      </c>
      <c r="J375" s="41">
        <f>SUMPRODUCT(E375:E376)*1.15</f>
        <v>758.99999999999989</v>
      </c>
    </row>
    <row r="376" spans="1:10" ht="16.5" thickTop="1" thickBot="1" x14ac:dyDescent="0.3">
      <c r="A376" s="1" t="s">
        <v>237</v>
      </c>
      <c r="B376" s="1" t="s">
        <v>628</v>
      </c>
      <c r="C376" s="2" t="s">
        <v>77</v>
      </c>
      <c r="D376" s="4">
        <v>39</v>
      </c>
      <c r="E376" s="15">
        <f>D376*15</f>
        <v>585</v>
      </c>
      <c r="F376" s="2" t="s">
        <v>104</v>
      </c>
      <c r="G376" s="1" t="s">
        <v>176</v>
      </c>
      <c r="H376" s="1" t="s">
        <v>197</v>
      </c>
      <c r="I376" s="1" t="s">
        <v>249</v>
      </c>
      <c r="J376" s="41"/>
    </row>
    <row r="377" spans="1:10" ht="16.5" thickTop="1" thickBot="1" x14ac:dyDescent="0.3">
      <c r="A377" s="1" t="s">
        <v>229</v>
      </c>
      <c r="B377" s="1" t="s">
        <v>629</v>
      </c>
      <c r="C377" s="2" t="s">
        <v>90</v>
      </c>
      <c r="D377" s="4">
        <v>12</v>
      </c>
      <c r="E377" s="15">
        <f t="shared" ref="E377:E379" si="62">D377*5</f>
        <v>60</v>
      </c>
      <c r="F377" s="2" t="s">
        <v>230</v>
      </c>
      <c r="G377" s="1" t="s">
        <v>176</v>
      </c>
      <c r="H377" s="1" t="s">
        <v>196</v>
      </c>
      <c r="I377" s="1" t="s">
        <v>249</v>
      </c>
      <c r="J377" s="41">
        <f>SUMPRODUCT(E377:E378)*1.15</f>
        <v>931.49999999999989</v>
      </c>
    </row>
    <row r="378" spans="1:10" ht="16.5" thickTop="1" thickBot="1" x14ac:dyDescent="0.3">
      <c r="A378" s="1" t="s">
        <v>229</v>
      </c>
      <c r="B378" s="1" t="s">
        <v>630</v>
      </c>
      <c r="C378" s="2" t="s">
        <v>77</v>
      </c>
      <c r="D378" s="4">
        <v>50</v>
      </c>
      <c r="E378" s="15">
        <f>D378*15</f>
        <v>750</v>
      </c>
      <c r="F378" s="2" t="s">
        <v>230</v>
      </c>
      <c r="G378" s="1" t="s">
        <v>176</v>
      </c>
      <c r="H378" s="1" t="s">
        <v>197</v>
      </c>
      <c r="I378" s="1" t="s">
        <v>249</v>
      </c>
      <c r="J378" s="41"/>
    </row>
    <row r="379" spans="1:10" ht="16.5" thickTop="1" thickBot="1" x14ac:dyDescent="0.3">
      <c r="A379" s="1" t="s">
        <v>236</v>
      </c>
      <c r="B379" s="1" t="s">
        <v>631</v>
      </c>
      <c r="C379" s="2" t="s">
        <v>90</v>
      </c>
      <c r="D379" s="4">
        <v>11</v>
      </c>
      <c r="E379" s="15">
        <f t="shared" si="62"/>
        <v>55</v>
      </c>
      <c r="F379" s="2" t="s">
        <v>102</v>
      </c>
      <c r="G379" s="1" t="s">
        <v>176</v>
      </c>
      <c r="H379" s="1" t="s">
        <v>196</v>
      </c>
      <c r="I379" s="1" t="s">
        <v>249</v>
      </c>
      <c r="J379" s="41">
        <f>SUMPRODUCT(E379:E381)*1.15</f>
        <v>609.5</v>
      </c>
    </row>
    <row r="380" spans="1:10" ht="16.5" thickTop="1" thickBot="1" x14ac:dyDescent="0.3">
      <c r="A380" s="1" t="s">
        <v>236</v>
      </c>
      <c r="B380" s="1" t="s">
        <v>632</v>
      </c>
      <c r="C380" s="2" t="s">
        <v>78</v>
      </c>
      <c r="D380" s="4">
        <v>1</v>
      </c>
      <c r="E380" s="15">
        <v>10</v>
      </c>
      <c r="F380" s="2" t="s">
        <v>102</v>
      </c>
      <c r="G380" s="1" t="s">
        <v>176</v>
      </c>
      <c r="H380" s="1" t="s">
        <v>633</v>
      </c>
      <c r="I380" s="1" t="s">
        <v>249</v>
      </c>
      <c r="J380" s="41"/>
    </row>
    <row r="381" spans="1:10" ht="16.5" thickTop="1" thickBot="1" x14ac:dyDescent="0.3">
      <c r="A381" s="1" t="s">
        <v>236</v>
      </c>
      <c r="B381" s="1" t="s">
        <v>634</v>
      </c>
      <c r="C381" s="2" t="s">
        <v>77</v>
      </c>
      <c r="D381" s="4">
        <v>31</v>
      </c>
      <c r="E381" s="15">
        <f>D381*15</f>
        <v>465</v>
      </c>
      <c r="F381" s="2" t="s">
        <v>102</v>
      </c>
      <c r="G381" s="1" t="s">
        <v>176</v>
      </c>
      <c r="H381" s="1" t="s">
        <v>197</v>
      </c>
      <c r="I381" s="1" t="s">
        <v>249</v>
      </c>
      <c r="J381" s="41"/>
    </row>
    <row r="382" spans="1:10" ht="16.5" thickTop="1" thickBot="1" x14ac:dyDescent="0.3">
      <c r="A382" s="1" t="s">
        <v>231</v>
      </c>
      <c r="B382" s="1" t="s">
        <v>643</v>
      </c>
      <c r="C382" s="2" t="s">
        <v>90</v>
      </c>
      <c r="D382" s="4">
        <v>13</v>
      </c>
      <c r="E382" s="15">
        <f t="shared" ref="E382" si="63">D382*5</f>
        <v>65</v>
      </c>
      <c r="F382" s="2" t="s">
        <v>101</v>
      </c>
      <c r="G382" s="1" t="s">
        <v>176</v>
      </c>
      <c r="H382" s="1" t="s">
        <v>196</v>
      </c>
      <c r="I382" s="1" t="s">
        <v>249</v>
      </c>
      <c r="J382" s="41">
        <f>SUMPRODUCT(E382:E383)*1.15</f>
        <v>1385.75</v>
      </c>
    </row>
    <row r="383" spans="1:10" ht="16.5" thickTop="1" thickBot="1" x14ac:dyDescent="0.3">
      <c r="A383" s="1" t="s">
        <v>231</v>
      </c>
      <c r="B383" s="1" t="s">
        <v>644</v>
      </c>
      <c r="C383" s="2" t="s">
        <v>77</v>
      </c>
      <c r="D383" s="4">
        <v>76</v>
      </c>
      <c r="E383" s="15">
        <f>D383*15</f>
        <v>1140</v>
      </c>
      <c r="F383" s="2" t="s">
        <v>101</v>
      </c>
      <c r="G383" s="1" t="s">
        <v>176</v>
      </c>
      <c r="H383" s="1" t="s">
        <v>197</v>
      </c>
      <c r="I383" s="1" t="s">
        <v>249</v>
      </c>
      <c r="J383" s="41"/>
    </row>
    <row r="384" spans="1:10" ht="16.5" thickTop="1" thickBot="1" x14ac:dyDescent="0.3">
      <c r="A384" s="1" t="s">
        <v>237</v>
      </c>
      <c r="B384" s="1" t="s">
        <v>628</v>
      </c>
      <c r="C384" s="2" t="s">
        <v>77</v>
      </c>
      <c r="D384" s="4">
        <v>39</v>
      </c>
      <c r="E384" s="15">
        <f>D384*10</f>
        <v>390</v>
      </c>
      <c r="F384" s="2" t="s">
        <v>104</v>
      </c>
      <c r="G384" s="1" t="s">
        <v>176</v>
      </c>
      <c r="H384" s="1" t="s">
        <v>197</v>
      </c>
      <c r="I384" s="1" t="s">
        <v>289</v>
      </c>
      <c r="J384" s="41">
        <f>E384</f>
        <v>390</v>
      </c>
    </row>
    <row r="385" spans="1:10" ht="16.5" thickTop="1" thickBot="1" x14ac:dyDescent="0.3">
      <c r="A385" s="1" t="s">
        <v>229</v>
      </c>
      <c r="B385" s="1" t="s">
        <v>630</v>
      </c>
      <c r="C385" s="2" t="s">
        <v>77</v>
      </c>
      <c r="D385" s="4">
        <v>50</v>
      </c>
      <c r="E385" s="15">
        <f>D385*10</f>
        <v>500</v>
      </c>
      <c r="F385" s="2" t="s">
        <v>230</v>
      </c>
      <c r="G385" s="1" t="s">
        <v>176</v>
      </c>
      <c r="H385" s="1" t="s">
        <v>197</v>
      </c>
      <c r="I385" s="1" t="s">
        <v>289</v>
      </c>
      <c r="J385" s="41">
        <f>E385</f>
        <v>500</v>
      </c>
    </row>
    <row r="386" spans="1:10" ht="20.25" thickTop="1" thickBot="1" x14ac:dyDescent="0.3">
      <c r="A386" s="46" t="s">
        <v>239</v>
      </c>
      <c r="B386" s="47"/>
      <c r="C386" s="47"/>
      <c r="D386" s="47"/>
      <c r="E386" s="47"/>
      <c r="F386" s="47"/>
      <c r="G386" s="47"/>
      <c r="H386" s="47"/>
      <c r="I386" s="47"/>
      <c r="J386" s="47"/>
    </row>
    <row r="387" spans="1:10" ht="16.5" thickTop="1" thickBot="1" x14ac:dyDescent="0.3">
      <c r="A387" s="1" t="s">
        <v>781</v>
      </c>
      <c r="B387" s="1" t="s">
        <v>139</v>
      </c>
      <c r="C387" s="2" t="s">
        <v>90</v>
      </c>
      <c r="D387" s="4">
        <v>4</v>
      </c>
      <c r="E387" s="15">
        <f>D387*5</f>
        <v>20</v>
      </c>
      <c r="F387" s="2" t="s">
        <v>781</v>
      </c>
      <c r="G387" s="1" t="s">
        <v>176</v>
      </c>
      <c r="H387" s="1"/>
      <c r="I387" s="1" t="s">
        <v>249</v>
      </c>
      <c r="J387" s="41" t="s">
        <v>934</v>
      </c>
    </row>
    <row r="388" spans="1:10" ht="16.5" thickTop="1" thickBot="1" x14ac:dyDescent="0.3">
      <c r="A388" s="1" t="s">
        <v>781</v>
      </c>
      <c r="B388" s="1" t="s">
        <v>782</v>
      </c>
      <c r="C388" s="2" t="s">
        <v>90</v>
      </c>
      <c r="D388" s="4">
        <v>18</v>
      </c>
      <c r="E388" s="15">
        <f t="shared" ref="E388:E389" si="64">D388*5</f>
        <v>90</v>
      </c>
      <c r="F388" s="2" t="s">
        <v>781</v>
      </c>
      <c r="G388" s="1" t="s">
        <v>176</v>
      </c>
      <c r="H388" s="1"/>
      <c r="I388" s="1" t="s">
        <v>249</v>
      </c>
      <c r="J388" s="41"/>
    </row>
    <row r="389" spans="1:10" ht="16.5" thickTop="1" thickBot="1" x14ac:dyDescent="0.3">
      <c r="A389" s="1" t="s">
        <v>781</v>
      </c>
      <c r="B389" s="1" t="s">
        <v>783</v>
      </c>
      <c r="C389" s="2" t="s">
        <v>90</v>
      </c>
      <c r="D389" s="4">
        <v>12</v>
      </c>
      <c r="E389" s="15">
        <f t="shared" si="64"/>
        <v>60</v>
      </c>
      <c r="F389" s="2" t="s">
        <v>781</v>
      </c>
      <c r="G389" s="1" t="s">
        <v>176</v>
      </c>
      <c r="H389" s="1"/>
      <c r="I389" s="1" t="s">
        <v>249</v>
      </c>
      <c r="J389" s="41"/>
    </row>
    <row r="390" spans="1:10" ht="16.5" thickTop="1" thickBot="1" x14ac:dyDescent="0.3">
      <c r="A390" s="1" t="s">
        <v>781</v>
      </c>
      <c r="B390" s="1" t="s">
        <v>784</v>
      </c>
      <c r="C390" s="2" t="s">
        <v>78</v>
      </c>
      <c r="D390" s="4">
        <v>7</v>
      </c>
      <c r="E390" s="15">
        <f>D390*10</f>
        <v>70</v>
      </c>
      <c r="F390" s="2" t="s">
        <v>781</v>
      </c>
      <c r="G390" s="1" t="s">
        <v>176</v>
      </c>
      <c r="H390" s="1"/>
      <c r="I390" s="1" t="s">
        <v>249</v>
      </c>
      <c r="J390" s="41"/>
    </row>
    <row r="391" spans="1:10" ht="16.5" thickTop="1" thickBot="1" x14ac:dyDescent="0.3">
      <c r="A391" s="1" t="s">
        <v>785</v>
      </c>
      <c r="B391" s="1" t="s">
        <v>786</v>
      </c>
      <c r="C391" s="2" t="s">
        <v>90</v>
      </c>
      <c r="D391" s="4">
        <v>6</v>
      </c>
      <c r="E391" s="15">
        <f>D391*5</f>
        <v>30</v>
      </c>
      <c r="F391" s="2" t="s">
        <v>781</v>
      </c>
      <c r="G391" s="1" t="s">
        <v>176</v>
      </c>
      <c r="H391" s="1"/>
      <c r="I391" s="1" t="s">
        <v>249</v>
      </c>
      <c r="J391" s="41"/>
    </row>
    <row r="392" spans="1:10" ht="16.5" thickTop="1" thickBot="1" x14ac:dyDescent="0.3">
      <c r="A392" s="1" t="s">
        <v>785</v>
      </c>
      <c r="B392" s="1" t="s">
        <v>787</v>
      </c>
      <c r="C392" s="2" t="s">
        <v>77</v>
      </c>
      <c r="D392" s="4">
        <v>9</v>
      </c>
      <c r="E392" s="15">
        <f>D392*15</f>
        <v>135</v>
      </c>
      <c r="F392" s="2" t="s">
        <v>781</v>
      </c>
      <c r="G392" s="1" t="s">
        <v>176</v>
      </c>
      <c r="H392" s="1"/>
      <c r="I392" s="1" t="s">
        <v>249</v>
      </c>
      <c r="J392" s="41"/>
    </row>
    <row r="393" spans="1:10" ht="16.5" thickTop="1" thickBot="1" x14ac:dyDescent="0.3">
      <c r="A393" s="1" t="s">
        <v>788</v>
      </c>
      <c r="B393" s="1" t="s">
        <v>789</v>
      </c>
      <c r="C393" s="2" t="s">
        <v>90</v>
      </c>
      <c r="D393" s="4">
        <v>10</v>
      </c>
      <c r="E393" s="15">
        <f>D393*5</f>
        <v>50</v>
      </c>
      <c r="F393" s="2" t="s">
        <v>781</v>
      </c>
      <c r="G393" s="1" t="s">
        <v>176</v>
      </c>
      <c r="H393" s="1"/>
      <c r="I393" s="1" t="s">
        <v>249</v>
      </c>
      <c r="J393" s="41"/>
    </row>
    <row r="394" spans="1:10" ht="16.5" thickTop="1" thickBot="1" x14ac:dyDescent="0.3">
      <c r="A394" s="1" t="s">
        <v>788</v>
      </c>
      <c r="B394" s="1" t="s">
        <v>790</v>
      </c>
      <c r="C394" s="2" t="s">
        <v>77</v>
      </c>
      <c r="D394" s="4">
        <v>33</v>
      </c>
      <c r="E394" s="15">
        <f>D394*15</f>
        <v>495</v>
      </c>
      <c r="F394" s="2" t="s">
        <v>781</v>
      </c>
      <c r="G394" s="1" t="s">
        <v>176</v>
      </c>
      <c r="H394" s="1"/>
      <c r="I394" s="1" t="s">
        <v>249</v>
      </c>
      <c r="J394" s="41"/>
    </row>
    <row r="395" spans="1:10" ht="16.5" thickTop="1" thickBot="1" x14ac:dyDescent="0.3">
      <c r="A395" s="1" t="s">
        <v>791</v>
      </c>
      <c r="B395" s="1" t="s">
        <v>792</v>
      </c>
      <c r="C395" s="2" t="s">
        <v>90</v>
      </c>
      <c r="D395" s="4">
        <v>1</v>
      </c>
      <c r="E395" s="15">
        <f>D395*5</f>
        <v>5</v>
      </c>
      <c r="F395" s="2" t="s">
        <v>781</v>
      </c>
      <c r="G395" s="1" t="s">
        <v>176</v>
      </c>
      <c r="H395" s="1"/>
      <c r="I395" s="1" t="s">
        <v>249</v>
      </c>
      <c r="J395" s="41"/>
    </row>
    <row r="396" spans="1:10" ht="16.5" thickTop="1" thickBot="1" x14ac:dyDescent="0.3">
      <c r="A396" s="1" t="s">
        <v>791</v>
      </c>
      <c r="B396" s="1" t="s">
        <v>793</v>
      </c>
      <c r="C396" s="2" t="s">
        <v>77</v>
      </c>
      <c r="D396" s="4">
        <v>15</v>
      </c>
      <c r="E396" s="15">
        <f>D396*15</f>
        <v>225</v>
      </c>
      <c r="F396" s="2" t="s">
        <v>781</v>
      </c>
      <c r="G396" s="1" t="s">
        <v>176</v>
      </c>
      <c r="H396" s="1"/>
      <c r="I396" s="1" t="s">
        <v>249</v>
      </c>
      <c r="J396" s="41"/>
    </row>
    <row r="397" spans="1:10" ht="16.5" thickTop="1" thickBot="1" x14ac:dyDescent="0.3">
      <c r="A397" s="1" t="s">
        <v>794</v>
      </c>
      <c r="B397" s="1" t="s">
        <v>795</v>
      </c>
      <c r="C397" s="2" t="s">
        <v>77</v>
      </c>
      <c r="D397" s="4">
        <v>7</v>
      </c>
      <c r="E397" s="15">
        <f>D397*15</f>
        <v>105</v>
      </c>
      <c r="F397" s="2" t="s">
        <v>781</v>
      </c>
      <c r="G397" s="1" t="s">
        <v>176</v>
      </c>
      <c r="H397" s="1"/>
      <c r="I397" s="1" t="s">
        <v>249</v>
      </c>
      <c r="J397" s="41"/>
    </row>
    <row r="398" spans="1:10" ht="16.5" thickTop="1" thickBot="1" x14ac:dyDescent="0.3">
      <c r="A398" s="1" t="s">
        <v>794</v>
      </c>
      <c r="B398" s="1" t="s">
        <v>796</v>
      </c>
      <c r="C398" s="2" t="s">
        <v>90</v>
      </c>
      <c r="D398" s="4">
        <v>16</v>
      </c>
      <c r="E398" s="15">
        <f>D398*5</f>
        <v>80</v>
      </c>
      <c r="F398" s="2" t="s">
        <v>781</v>
      </c>
      <c r="G398" s="1" t="s">
        <v>176</v>
      </c>
      <c r="H398" s="1"/>
      <c r="I398" s="1" t="s">
        <v>249</v>
      </c>
      <c r="J398" s="41"/>
    </row>
    <row r="399" spans="1:10" ht="16.5" thickTop="1" thickBot="1" x14ac:dyDescent="0.3">
      <c r="A399" s="1" t="s">
        <v>794</v>
      </c>
      <c r="B399" s="1" t="s">
        <v>797</v>
      </c>
      <c r="C399" s="2" t="s">
        <v>77</v>
      </c>
      <c r="D399" s="4">
        <v>51</v>
      </c>
      <c r="E399" s="15">
        <f>D399*15</f>
        <v>765</v>
      </c>
      <c r="F399" s="2" t="s">
        <v>781</v>
      </c>
      <c r="G399" s="1" t="s">
        <v>176</v>
      </c>
      <c r="H399" s="1"/>
      <c r="I399" s="1" t="s">
        <v>249</v>
      </c>
      <c r="J399" s="41"/>
    </row>
    <row r="400" spans="1:10" ht="16.5" thickTop="1" thickBot="1" x14ac:dyDescent="0.3">
      <c r="A400" s="1" t="s">
        <v>798</v>
      </c>
      <c r="B400" s="1" t="s">
        <v>799</v>
      </c>
      <c r="C400" s="2" t="s">
        <v>90</v>
      </c>
      <c r="D400" s="4">
        <v>66</v>
      </c>
      <c r="E400" s="15">
        <f>D400*5</f>
        <v>330</v>
      </c>
      <c r="F400" s="2" t="s">
        <v>781</v>
      </c>
      <c r="G400" s="1" t="s">
        <v>176</v>
      </c>
      <c r="H400" s="1"/>
      <c r="I400" s="1" t="s">
        <v>249</v>
      </c>
      <c r="J400" s="41"/>
    </row>
    <row r="401" spans="1:10" ht="16.5" thickTop="1" thickBot="1" x14ac:dyDescent="0.3">
      <c r="A401" s="1" t="s">
        <v>798</v>
      </c>
      <c r="B401" s="1" t="s">
        <v>800</v>
      </c>
      <c r="C401" s="2" t="s">
        <v>77</v>
      </c>
      <c r="D401" s="4">
        <v>71</v>
      </c>
      <c r="E401" s="15">
        <f>D401*15</f>
        <v>1065</v>
      </c>
      <c r="F401" s="2" t="s">
        <v>781</v>
      </c>
      <c r="G401" s="1" t="s">
        <v>176</v>
      </c>
      <c r="H401" s="1"/>
      <c r="I401" s="1" t="s">
        <v>249</v>
      </c>
      <c r="J401" s="41"/>
    </row>
    <row r="402" spans="1:10" ht="16.5" thickTop="1" thickBot="1" x14ac:dyDescent="0.3">
      <c r="A402" s="1" t="s">
        <v>491</v>
      </c>
      <c r="B402" s="1" t="s">
        <v>492</v>
      </c>
      <c r="C402" s="2" t="s">
        <v>90</v>
      </c>
      <c r="D402" s="4">
        <v>11</v>
      </c>
      <c r="E402" s="15">
        <f>D402*5</f>
        <v>55</v>
      </c>
      <c r="F402" s="2" t="s">
        <v>493</v>
      </c>
      <c r="G402" s="1" t="s">
        <v>176</v>
      </c>
      <c r="H402" s="1" t="s">
        <v>196</v>
      </c>
      <c r="I402" s="1" t="s">
        <v>249</v>
      </c>
      <c r="J402" s="41">
        <f>SUMPRODUCT(E402:E405)*1.15</f>
        <v>896.99999999999989</v>
      </c>
    </row>
    <row r="403" spans="1:10" ht="16.5" thickTop="1" thickBot="1" x14ac:dyDescent="0.3">
      <c r="A403" s="1" t="s">
        <v>491</v>
      </c>
      <c r="B403" s="1" t="s">
        <v>494</v>
      </c>
      <c r="C403" s="2" t="s">
        <v>77</v>
      </c>
      <c r="D403" s="4">
        <v>41</v>
      </c>
      <c r="E403" s="15">
        <f>D403*15</f>
        <v>615</v>
      </c>
      <c r="F403" s="2" t="s">
        <v>493</v>
      </c>
      <c r="G403" s="1" t="s">
        <v>176</v>
      </c>
      <c r="H403" s="1" t="s">
        <v>260</v>
      </c>
      <c r="I403" s="1" t="s">
        <v>249</v>
      </c>
      <c r="J403" s="41"/>
    </row>
    <row r="404" spans="1:10" ht="16.5" thickTop="1" thickBot="1" x14ac:dyDescent="0.3">
      <c r="A404" s="1" t="s">
        <v>495</v>
      </c>
      <c r="B404" s="1" t="s">
        <v>496</v>
      </c>
      <c r="C404" s="2" t="s">
        <v>90</v>
      </c>
      <c r="D404" s="4">
        <v>1</v>
      </c>
      <c r="E404" s="15">
        <f>D404*5</f>
        <v>5</v>
      </c>
      <c r="F404" s="2" t="s">
        <v>493</v>
      </c>
      <c r="G404" s="1" t="s">
        <v>176</v>
      </c>
      <c r="H404" s="1" t="s">
        <v>196</v>
      </c>
      <c r="I404" s="1" t="s">
        <v>249</v>
      </c>
      <c r="J404" s="41"/>
    </row>
    <row r="405" spans="1:10" ht="16.5" thickTop="1" thickBot="1" x14ac:dyDescent="0.3">
      <c r="A405" s="1" t="s">
        <v>495</v>
      </c>
      <c r="B405" s="1" t="s">
        <v>497</v>
      </c>
      <c r="C405" s="2" t="s">
        <v>77</v>
      </c>
      <c r="D405" s="4">
        <v>7</v>
      </c>
      <c r="E405" s="15">
        <f>D405*15</f>
        <v>105</v>
      </c>
      <c r="F405" s="2" t="s">
        <v>493</v>
      </c>
      <c r="G405" s="1" t="s">
        <v>176</v>
      </c>
      <c r="H405" s="1" t="s">
        <v>200</v>
      </c>
      <c r="I405" s="1" t="s">
        <v>249</v>
      </c>
      <c r="J405" s="41"/>
    </row>
    <row r="406" spans="1:10" ht="16.5" thickTop="1" thickBot="1" x14ac:dyDescent="0.3">
      <c r="A406" s="1" t="s">
        <v>498</v>
      </c>
      <c r="B406" s="1" t="s">
        <v>499</v>
      </c>
      <c r="C406" s="2" t="s">
        <v>90</v>
      </c>
      <c r="D406" s="4">
        <v>12</v>
      </c>
      <c r="E406" s="15">
        <f>D406*5</f>
        <v>60</v>
      </c>
      <c r="F406" s="2" t="s">
        <v>500</v>
      </c>
      <c r="G406" s="1" t="s">
        <v>176</v>
      </c>
      <c r="H406" s="1" t="s">
        <v>196</v>
      </c>
      <c r="I406" s="1" t="s">
        <v>249</v>
      </c>
      <c r="J406" s="41">
        <f>SUMPRODUCT(E406:E407)*1.15</f>
        <v>758.99999999999989</v>
      </c>
    </row>
    <row r="407" spans="1:10" ht="16.5" thickTop="1" thickBot="1" x14ac:dyDescent="0.3">
      <c r="A407" s="1" t="s">
        <v>498</v>
      </c>
      <c r="B407" s="1" t="s">
        <v>501</v>
      </c>
      <c r="C407" s="2" t="s">
        <v>77</v>
      </c>
      <c r="D407" s="4">
        <v>40</v>
      </c>
      <c r="E407" s="15">
        <f>D407*15</f>
        <v>600</v>
      </c>
      <c r="F407" s="2" t="s">
        <v>500</v>
      </c>
      <c r="G407" s="1" t="s">
        <v>176</v>
      </c>
      <c r="H407" s="1" t="s">
        <v>343</v>
      </c>
      <c r="I407" s="1" t="s">
        <v>249</v>
      </c>
      <c r="J407" s="41"/>
    </row>
    <row r="408" spans="1:10" ht="16.5" thickTop="1" thickBot="1" x14ac:dyDescent="0.3">
      <c r="A408" s="1" t="s">
        <v>502</v>
      </c>
      <c r="B408" s="1" t="s">
        <v>503</v>
      </c>
      <c r="C408" s="2" t="s">
        <v>90</v>
      </c>
      <c r="D408" s="4">
        <v>14</v>
      </c>
      <c r="E408" s="15">
        <f>D408*5</f>
        <v>70</v>
      </c>
      <c r="F408" s="2" t="s">
        <v>504</v>
      </c>
      <c r="G408" s="1" t="s">
        <v>176</v>
      </c>
      <c r="H408" s="1" t="s">
        <v>196</v>
      </c>
      <c r="I408" s="1" t="s">
        <v>249</v>
      </c>
      <c r="J408" s="41">
        <f>SUMPRODUCT(E408:E414)*1.15</f>
        <v>1334</v>
      </c>
    </row>
    <row r="409" spans="1:10" ht="16.5" thickTop="1" thickBot="1" x14ac:dyDescent="0.3">
      <c r="A409" s="1" t="s">
        <v>502</v>
      </c>
      <c r="B409" s="1" t="s">
        <v>505</v>
      </c>
      <c r="C409" s="2" t="s">
        <v>77</v>
      </c>
      <c r="D409" s="4">
        <v>4</v>
      </c>
      <c r="E409" s="15">
        <f t="shared" ref="E409:E411" si="65">D409*15</f>
        <v>60</v>
      </c>
      <c r="F409" s="2" t="s">
        <v>504</v>
      </c>
      <c r="G409" s="1" t="s">
        <v>176</v>
      </c>
      <c r="H409" s="1" t="s">
        <v>506</v>
      </c>
      <c r="I409" s="1" t="s">
        <v>249</v>
      </c>
      <c r="J409" s="41"/>
    </row>
    <row r="410" spans="1:10" ht="16.5" thickTop="1" thickBot="1" x14ac:dyDescent="0.3">
      <c r="A410" s="1" t="s">
        <v>502</v>
      </c>
      <c r="B410" s="1" t="s">
        <v>507</v>
      </c>
      <c r="C410" s="2" t="s">
        <v>77</v>
      </c>
      <c r="D410" s="4">
        <v>6</v>
      </c>
      <c r="E410" s="15">
        <f t="shared" si="65"/>
        <v>90</v>
      </c>
      <c r="F410" s="2" t="s">
        <v>504</v>
      </c>
      <c r="G410" s="1" t="s">
        <v>176</v>
      </c>
      <c r="H410" s="1" t="s">
        <v>508</v>
      </c>
      <c r="I410" s="1" t="s">
        <v>249</v>
      </c>
      <c r="J410" s="41"/>
    </row>
    <row r="411" spans="1:10" ht="16.5" thickTop="1" thickBot="1" x14ac:dyDescent="0.3">
      <c r="A411" s="1" t="s">
        <v>502</v>
      </c>
      <c r="B411" s="1" t="s">
        <v>509</v>
      </c>
      <c r="C411" s="2" t="s">
        <v>77</v>
      </c>
      <c r="D411" s="4">
        <v>56</v>
      </c>
      <c r="E411" s="15">
        <f t="shared" si="65"/>
        <v>840</v>
      </c>
      <c r="F411" s="2" t="s">
        <v>504</v>
      </c>
      <c r="G411" s="1" t="s">
        <v>176</v>
      </c>
      <c r="H411" s="1" t="s">
        <v>200</v>
      </c>
      <c r="I411" s="1" t="s">
        <v>249</v>
      </c>
      <c r="J411" s="41"/>
    </row>
    <row r="412" spans="1:10" ht="16.5" thickTop="1" thickBot="1" x14ac:dyDescent="0.3">
      <c r="A412" s="1" t="s">
        <v>510</v>
      </c>
      <c r="B412" s="1" t="s">
        <v>511</v>
      </c>
      <c r="C412" s="2" t="s">
        <v>90</v>
      </c>
      <c r="D412" s="4">
        <v>2</v>
      </c>
      <c r="E412" s="15">
        <f>D412*5</f>
        <v>10</v>
      </c>
      <c r="F412" s="2" t="s">
        <v>504</v>
      </c>
      <c r="G412" s="1" t="s">
        <v>176</v>
      </c>
      <c r="H412" s="1" t="s">
        <v>196</v>
      </c>
      <c r="I412" s="1" t="s">
        <v>249</v>
      </c>
      <c r="J412" s="41"/>
    </row>
    <row r="413" spans="1:10" ht="16.5" thickTop="1" thickBot="1" x14ac:dyDescent="0.3">
      <c r="A413" s="1" t="s">
        <v>510</v>
      </c>
      <c r="B413" s="1" t="s">
        <v>512</v>
      </c>
      <c r="C413" s="2" t="s">
        <v>77</v>
      </c>
      <c r="D413" s="4">
        <v>3</v>
      </c>
      <c r="E413" s="15">
        <f t="shared" ref="E413:E414" si="66">D413*15</f>
        <v>45</v>
      </c>
      <c r="F413" s="2" t="s">
        <v>504</v>
      </c>
      <c r="G413" s="1" t="s">
        <v>176</v>
      </c>
      <c r="H413" s="1" t="s">
        <v>197</v>
      </c>
      <c r="I413" s="1" t="s">
        <v>249</v>
      </c>
      <c r="J413" s="41"/>
    </row>
    <row r="414" spans="1:10" ht="16.5" thickTop="1" thickBot="1" x14ac:dyDescent="0.3">
      <c r="A414" s="1" t="s">
        <v>510</v>
      </c>
      <c r="B414" s="1" t="s">
        <v>513</v>
      </c>
      <c r="C414" s="2" t="s">
        <v>77</v>
      </c>
      <c r="D414" s="4">
        <v>3</v>
      </c>
      <c r="E414" s="15">
        <f t="shared" si="66"/>
        <v>45</v>
      </c>
      <c r="F414" s="2" t="s">
        <v>504</v>
      </c>
      <c r="G414" s="1" t="s">
        <v>176</v>
      </c>
      <c r="H414" s="1" t="s">
        <v>514</v>
      </c>
      <c r="I414" s="1" t="s">
        <v>249</v>
      </c>
      <c r="J414" s="41"/>
    </row>
    <row r="415" spans="1:10" ht="16.5" thickTop="1" thickBot="1" x14ac:dyDescent="0.3">
      <c r="A415" s="1" t="s">
        <v>515</v>
      </c>
      <c r="B415" s="1" t="s">
        <v>516</v>
      </c>
      <c r="C415" s="2" t="s">
        <v>90</v>
      </c>
      <c r="D415" s="4">
        <v>11</v>
      </c>
      <c r="E415" s="15">
        <f>D415*5</f>
        <v>55</v>
      </c>
      <c r="F415" s="2" t="s">
        <v>517</v>
      </c>
      <c r="G415" s="1" t="s">
        <v>176</v>
      </c>
      <c r="H415" s="1" t="s">
        <v>196</v>
      </c>
      <c r="I415" s="1" t="s">
        <v>249</v>
      </c>
      <c r="J415" s="41">
        <f>SUMPRODUCT(E415:E416)*1.15</f>
        <v>1357</v>
      </c>
    </row>
    <row r="416" spans="1:10" ht="16.5" thickTop="1" thickBot="1" x14ac:dyDescent="0.3">
      <c r="A416" s="1" t="s">
        <v>515</v>
      </c>
      <c r="B416" s="1" t="s">
        <v>518</v>
      </c>
      <c r="C416" s="2" t="s">
        <v>77</v>
      </c>
      <c r="D416" s="4">
        <v>75</v>
      </c>
      <c r="E416" s="15">
        <f>D416*15</f>
        <v>1125</v>
      </c>
      <c r="F416" s="2" t="s">
        <v>517</v>
      </c>
      <c r="G416" s="1" t="s">
        <v>176</v>
      </c>
      <c r="H416" s="1" t="s">
        <v>519</v>
      </c>
      <c r="I416" s="1" t="s">
        <v>249</v>
      </c>
      <c r="J416" s="41"/>
    </row>
    <row r="417" spans="1:10" ht="16.5" thickTop="1" thickBot="1" x14ac:dyDescent="0.3">
      <c r="A417" s="1" t="s">
        <v>491</v>
      </c>
      <c r="B417" s="1" t="s">
        <v>494</v>
      </c>
      <c r="C417" s="2" t="s">
        <v>77</v>
      </c>
      <c r="D417" s="4">
        <v>41</v>
      </c>
      <c r="E417" s="15">
        <f>D417*10</f>
        <v>410</v>
      </c>
      <c r="F417" s="2" t="s">
        <v>493</v>
      </c>
      <c r="G417" s="1" t="s">
        <v>176</v>
      </c>
      <c r="H417" s="1" t="s">
        <v>260</v>
      </c>
      <c r="I417" s="1" t="s">
        <v>289</v>
      </c>
      <c r="J417" s="41">
        <f>E417</f>
        <v>410</v>
      </c>
    </row>
    <row r="418" spans="1:10" ht="16.5" thickTop="1" thickBot="1" x14ac:dyDescent="0.3">
      <c r="A418" s="1" t="s">
        <v>520</v>
      </c>
      <c r="B418" s="1" t="s">
        <v>521</v>
      </c>
      <c r="C418" s="2" t="s">
        <v>77</v>
      </c>
      <c r="D418" s="4">
        <v>50</v>
      </c>
      <c r="E418" s="15">
        <f>D418*15</f>
        <v>750</v>
      </c>
      <c r="F418" s="2" t="s">
        <v>522</v>
      </c>
      <c r="G418" s="1" t="s">
        <v>176</v>
      </c>
      <c r="H418" s="1" t="s">
        <v>197</v>
      </c>
      <c r="I418" s="1" t="s">
        <v>289</v>
      </c>
      <c r="J418" s="41">
        <f t="shared" ref="J418:J421" si="67">E418</f>
        <v>750</v>
      </c>
    </row>
    <row r="419" spans="1:10" ht="16.5" thickTop="1" thickBot="1" x14ac:dyDescent="0.3">
      <c r="A419" s="1" t="s">
        <v>498</v>
      </c>
      <c r="B419" s="1" t="s">
        <v>501</v>
      </c>
      <c r="C419" s="2" t="s">
        <v>77</v>
      </c>
      <c r="D419" s="4">
        <v>40</v>
      </c>
      <c r="E419" s="15">
        <f t="shared" ref="E419" si="68">D419*10</f>
        <v>400</v>
      </c>
      <c r="F419" s="2" t="s">
        <v>500</v>
      </c>
      <c r="G419" s="1" t="s">
        <v>176</v>
      </c>
      <c r="H419" s="1" t="s">
        <v>343</v>
      </c>
      <c r="I419" s="1" t="s">
        <v>289</v>
      </c>
      <c r="J419" s="41">
        <f t="shared" si="67"/>
        <v>400</v>
      </c>
    </row>
    <row r="420" spans="1:10" ht="16.5" thickTop="1" thickBot="1" x14ac:dyDescent="0.3">
      <c r="A420" s="1" t="s">
        <v>502</v>
      </c>
      <c r="B420" s="1" t="s">
        <v>509</v>
      </c>
      <c r="C420" s="2" t="s">
        <v>77</v>
      </c>
      <c r="D420" s="4">
        <v>56</v>
      </c>
      <c r="E420" s="15">
        <f>D420*15</f>
        <v>840</v>
      </c>
      <c r="F420" s="2" t="s">
        <v>504</v>
      </c>
      <c r="G420" s="1" t="s">
        <v>176</v>
      </c>
      <c r="H420" s="1" t="s">
        <v>200</v>
      </c>
      <c r="I420" s="1" t="s">
        <v>289</v>
      </c>
      <c r="J420" s="41">
        <f t="shared" si="67"/>
        <v>840</v>
      </c>
    </row>
    <row r="421" spans="1:10" ht="16.5" thickTop="1" thickBot="1" x14ac:dyDescent="0.3">
      <c r="A421" s="1" t="s">
        <v>515</v>
      </c>
      <c r="B421" s="1" t="s">
        <v>518</v>
      </c>
      <c r="C421" s="2" t="s">
        <v>77</v>
      </c>
      <c r="D421" s="4">
        <v>75</v>
      </c>
      <c r="E421" s="15">
        <f>D421*15</f>
        <v>1125</v>
      </c>
      <c r="F421" s="2" t="s">
        <v>517</v>
      </c>
      <c r="G421" s="1" t="s">
        <v>176</v>
      </c>
      <c r="H421" s="1" t="s">
        <v>519</v>
      </c>
      <c r="I421" s="1" t="s">
        <v>289</v>
      </c>
      <c r="J421" s="41">
        <f t="shared" si="67"/>
        <v>1125</v>
      </c>
    </row>
    <row r="422" spans="1:10" ht="20.25" thickTop="1" thickBot="1" x14ac:dyDescent="0.3">
      <c r="A422" s="46" t="s">
        <v>181</v>
      </c>
      <c r="B422" s="47"/>
      <c r="C422" s="47"/>
      <c r="D422" s="47"/>
      <c r="E422" s="47"/>
      <c r="F422" s="47"/>
      <c r="G422" s="47"/>
      <c r="H422" s="47"/>
      <c r="I422" s="47"/>
      <c r="J422" s="47"/>
    </row>
    <row r="423" spans="1:10" ht="16.5" thickTop="1" thickBot="1" x14ac:dyDescent="0.3">
      <c r="A423" s="1" t="s">
        <v>531</v>
      </c>
      <c r="B423" s="1" t="s">
        <v>129</v>
      </c>
      <c r="C423" s="2" t="s">
        <v>90</v>
      </c>
      <c r="D423" s="4">
        <v>0</v>
      </c>
      <c r="E423" s="15">
        <f>D423*5</f>
        <v>0</v>
      </c>
      <c r="F423" s="2" t="s">
        <v>531</v>
      </c>
      <c r="G423" s="1" t="s">
        <v>93</v>
      </c>
      <c r="H423" s="1" t="s">
        <v>115</v>
      </c>
      <c r="I423" s="1" t="s">
        <v>249</v>
      </c>
      <c r="J423" s="41">
        <f>SUMPRODUCT(E423:E432)*1.15</f>
        <v>3334.9999999999995</v>
      </c>
    </row>
    <row r="424" spans="1:10" ht="16.5" thickTop="1" thickBot="1" x14ac:dyDescent="0.3">
      <c r="A424" s="1" t="s">
        <v>533</v>
      </c>
      <c r="B424" s="1" t="s">
        <v>534</v>
      </c>
      <c r="C424" s="2" t="s">
        <v>90</v>
      </c>
      <c r="D424" s="4">
        <v>11</v>
      </c>
      <c r="E424" s="15">
        <f t="shared" ref="E424:E427" si="69">D424*5</f>
        <v>55</v>
      </c>
      <c r="F424" s="2" t="s">
        <v>531</v>
      </c>
      <c r="G424" s="1" t="s">
        <v>176</v>
      </c>
      <c r="H424" s="1" t="s">
        <v>115</v>
      </c>
      <c r="I424" s="1" t="s">
        <v>249</v>
      </c>
      <c r="J424" s="41"/>
    </row>
    <row r="425" spans="1:10" ht="16.5" thickTop="1" thickBot="1" x14ac:dyDescent="0.3">
      <c r="A425" s="1" t="s">
        <v>533</v>
      </c>
      <c r="B425" s="1" t="s">
        <v>535</v>
      </c>
      <c r="C425" s="2" t="s">
        <v>90</v>
      </c>
      <c r="D425" s="4">
        <v>8</v>
      </c>
      <c r="E425" s="15">
        <f t="shared" si="69"/>
        <v>40</v>
      </c>
      <c r="F425" s="2" t="s">
        <v>531</v>
      </c>
      <c r="G425" s="1" t="s">
        <v>69</v>
      </c>
      <c r="H425" s="1" t="s">
        <v>115</v>
      </c>
      <c r="I425" s="1" t="s">
        <v>249</v>
      </c>
      <c r="J425" s="41"/>
    </row>
    <row r="426" spans="1:10" ht="16.5" thickTop="1" thickBot="1" x14ac:dyDescent="0.3">
      <c r="A426" s="1" t="s">
        <v>533</v>
      </c>
      <c r="B426" s="1" t="s">
        <v>536</v>
      </c>
      <c r="C426" s="2" t="s">
        <v>90</v>
      </c>
      <c r="D426" s="4">
        <v>6</v>
      </c>
      <c r="E426" s="15">
        <f t="shared" si="69"/>
        <v>30</v>
      </c>
      <c r="F426" s="2" t="s">
        <v>531</v>
      </c>
      <c r="G426" s="1" t="s">
        <v>295</v>
      </c>
      <c r="H426" s="1" t="s">
        <v>115</v>
      </c>
      <c r="I426" s="1" t="s">
        <v>249</v>
      </c>
      <c r="J426" s="41"/>
    </row>
    <row r="427" spans="1:10" ht="16.5" thickTop="1" thickBot="1" x14ac:dyDescent="0.3">
      <c r="A427" s="1" t="s">
        <v>537</v>
      </c>
      <c r="B427" s="1" t="s">
        <v>538</v>
      </c>
      <c r="C427" s="2" t="s">
        <v>90</v>
      </c>
      <c r="D427" s="4">
        <v>10</v>
      </c>
      <c r="E427" s="15">
        <f t="shared" si="69"/>
        <v>50</v>
      </c>
      <c r="F427" s="2" t="s">
        <v>531</v>
      </c>
      <c r="G427" s="1" t="s">
        <v>176</v>
      </c>
      <c r="H427" s="1" t="s">
        <v>196</v>
      </c>
      <c r="I427" s="1" t="s">
        <v>249</v>
      </c>
      <c r="J427" s="41"/>
    </row>
    <row r="428" spans="1:10" ht="16.5" thickTop="1" thickBot="1" x14ac:dyDescent="0.3">
      <c r="A428" s="1" t="s">
        <v>537</v>
      </c>
      <c r="B428" s="1" t="s">
        <v>539</v>
      </c>
      <c r="C428" s="2" t="s">
        <v>77</v>
      </c>
      <c r="D428" s="4">
        <v>28</v>
      </c>
      <c r="E428" s="15">
        <f>D428*15</f>
        <v>420</v>
      </c>
      <c r="F428" s="2" t="s">
        <v>531</v>
      </c>
      <c r="G428" s="1" t="s">
        <v>176</v>
      </c>
      <c r="H428" s="1" t="s">
        <v>197</v>
      </c>
      <c r="I428" s="1" t="s">
        <v>249</v>
      </c>
      <c r="J428" s="41"/>
    </row>
    <row r="429" spans="1:10" ht="16.5" thickTop="1" thickBot="1" x14ac:dyDescent="0.3">
      <c r="A429" s="1" t="s">
        <v>540</v>
      </c>
      <c r="B429" s="1" t="s">
        <v>541</v>
      </c>
      <c r="C429" s="2" t="s">
        <v>90</v>
      </c>
      <c r="D429" s="4">
        <v>20</v>
      </c>
      <c r="E429" s="15">
        <f>D429*5</f>
        <v>100</v>
      </c>
      <c r="F429" s="2" t="s">
        <v>531</v>
      </c>
      <c r="G429" s="1" t="s">
        <v>176</v>
      </c>
      <c r="H429" s="1" t="s">
        <v>196</v>
      </c>
      <c r="I429" s="1" t="s">
        <v>249</v>
      </c>
      <c r="J429" s="41"/>
    </row>
    <row r="430" spans="1:10" ht="16.5" thickTop="1" thickBot="1" x14ac:dyDescent="0.3">
      <c r="A430" s="1" t="s">
        <v>540</v>
      </c>
      <c r="B430" s="1" t="s">
        <v>542</v>
      </c>
      <c r="C430" s="2" t="s">
        <v>77</v>
      </c>
      <c r="D430" s="4">
        <v>53</v>
      </c>
      <c r="E430" s="15">
        <f>D430*15</f>
        <v>795</v>
      </c>
      <c r="F430" s="2" t="s">
        <v>531</v>
      </c>
      <c r="G430" s="1" t="s">
        <v>176</v>
      </c>
      <c r="H430" s="1" t="s">
        <v>197</v>
      </c>
      <c r="I430" s="1" t="s">
        <v>249</v>
      </c>
      <c r="J430" s="41"/>
    </row>
    <row r="431" spans="1:10" ht="16.5" thickTop="1" thickBot="1" x14ac:dyDescent="0.3">
      <c r="A431" s="1" t="s">
        <v>543</v>
      </c>
      <c r="B431" s="1" t="s">
        <v>544</v>
      </c>
      <c r="C431" s="2" t="s">
        <v>90</v>
      </c>
      <c r="D431" s="4">
        <v>69</v>
      </c>
      <c r="E431" s="15">
        <f>D431*5</f>
        <v>345</v>
      </c>
      <c r="F431" s="2" t="s">
        <v>531</v>
      </c>
      <c r="G431" s="1" t="s">
        <v>176</v>
      </c>
      <c r="H431" s="1" t="s">
        <v>196</v>
      </c>
      <c r="I431" s="1" t="s">
        <v>249</v>
      </c>
      <c r="J431" s="41"/>
    </row>
    <row r="432" spans="1:10" ht="16.5" thickTop="1" thickBot="1" x14ac:dyDescent="0.3">
      <c r="A432" s="1" t="s">
        <v>543</v>
      </c>
      <c r="B432" s="1" t="s">
        <v>545</v>
      </c>
      <c r="C432" s="2" t="s">
        <v>77</v>
      </c>
      <c r="D432" s="4">
        <v>71</v>
      </c>
      <c r="E432" s="15">
        <f>D432*15</f>
        <v>1065</v>
      </c>
      <c r="F432" s="2" t="s">
        <v>531</v>
      </c>
      <c r="G432" s="1" t="s">
        <v>176</v>
      </c>
      <c r="H432" s="1" t="s">
        <v>197</v>
      </c>
      <c r="I432" s="1" t="s">
        <v>249</v>
      </c>
      <c r="J432" s="41"/>
    </row>
    <row r="433" spans="1:10" ht="16.5" thickTop="1" thickBot="1" x14ac:dyDescent="0.3">
      <c r="A433" s="1" t="s">
        <v>523</v>
      </c>
      <c r="B433" s="1" t="s">
        <v>524</v>
      </c>
      <c r="C433" s="2" t="s">
        <v>90</v>
      </c>
      <c r="D433" s="4">
        <v>9</v>
      </c>
      <c r="E433" s="15">
        <f>D433*5</f>
        <v>45</v>
      </c>
      <c r="F433" s="2" t="s">
        <v>525</v>
      </c>
      <c r="G433" s="1" t="s">
        <v>176</v>
      </c>
      <c r="H433" s="1" t="s">
        <v>196</v>
      </c>
      <c r="I433" s="1" t="s">
        <v>249</v>
      </c>
      <c r="J433" s="41">
        <f>SUMPRODUCT(E433:E434)*1.15</f>
        <v>552</v>
      </c>
    </row>
    <row r="434" spans="1:10" ht="16.5" thickTop="1" thickBot="1" x14ac:dyDescent="0.3">
      <c r="A434" s="1" t="s">
        <v>523</v>
      </c>
      <c r="B434" s="1" t="s">
        <v>526</v>
      </c>
      <c r="C434" s="2" t="s">
        <v>77</v>
      </c>
      <c r="D434" s="4">
        <v>29</v>
      </c>
      <c r="E434" s="15">
        <f>D434*15</f>
        <v>435</v>
      </c>
      <c r="F434" s="2" t="s">
        <v>525</v>
      </c>
      <c r="G434" s="1" t="s">
        <v>176</v>
      </c>
      <c r="H434" s="1" t="s">
        <v>197</v>
      </c>
      <c r="I434" s="1" t="s">
        <v>249</v>
      </c>
      <c r="J434" s="41"/>
    </row>
    <row r="435" spans="1:10" ht="16.5" thickTop="1" thickBot="1" x14ac:dyDescent="0.3">
      <c r="A435" s="1" t="s">
        <v>527</v>
      </c>
      <c r="B435" s="1" t="s">
        <v>528</v>
      </c>
      <c r="C435" s="2" t="s">
        <v>90</v>
      </c>
      <c r="D435" s="4">
        <v>7</v>
      </c>
      <c r="E435" s="15">
        <f>D435*5</f>
        <v>35</v>
      </c>
      <c r="F435" s="2" t="s">
        <v>529</v>
      </c>
      <c r="G435" s="1" t="s">
        <v>176</v>
      </c>
      <c r="H435" s="1" t="s">
        <v>196</v>
      </c>
      <c r="I435" s="1" t="s">
        <v>249</v>
      </c>
      <c r="J435" s="41">
        <f>SUMPRODUCT(E435:E436)*1.15</f>
        <v>436.99999999999994</v>
      </c>
    </row>
    <row r="436" spans="1:10" ht="16.5" thickTop="1" thickBot="1" x14ac:dyDescent="0.3">
      <c r="A436" s="1" t="s">
        <v>527</v>
      </c>
      <c r="B436" s="1" t="s">
        <v>530</v>
      </c>
      <c r="C436" s="2" t="s">
        <v>77</v>
      </c>
      <c r="D436" s="4">
        <v>23</v>
      </c>
      <c r="E436" s="15">
        <f>D436*15</f>
        <v>345</v>
      </c>
      <c r="F436" s="2" t="s">
        <v>529</v>
      </c>
      <c r="G436" s="1" t="s">
        <v>176</v>
      </c>
      <c r="H436" s="1" t="s">
        <v>197</v>
      </c>
      <c r="I436" s="1" t="s">
        <v>249</v>
      </c>
      <c r="J436" s="41"/>
    </row>
    <row r="437" spans="1:10" ht="16.5" thickTop="1" thickBot="1" x14ac:dyDescent="0.3">
      <c r="A437" s="1" t="s">
        <v>546</v>
      </c>
      <c r="B437" s="1" t="s">
        <v>547</v>
      </c>
      <c r="C437" s="2" t="s">
        <v>90</v>
      </c>
      <c r="D437" s="4">
        <v>15</v>
      </c>
      <c r="E437" s="15">
        <f>D437*5</f>
        <v>75</v>
      </c>
      <c r="F437" s="2" t="s">
        <v>548</v>
      </c>
      <c r="G437" s="1" t="s">
        <v>176</v>
      </c>
      <c r="H437" s="1" t="s">
        <v>196</v>
      </c>
      <c r="I437" s="1" t="s">
        <v>249</v>
      </c>
      <c r="J437" s="41">
        <f>SUMPRODUCT(E437:E438)*1.15</f>
        <v>1259.25</v>
      </c>
    </row>
    <row r="438" spans="1:10" ht="16.5" thickTop="1" thickBot="1" x14ac:dyDescent="0.3">
      <c r="A438" s="1" t="s">
        <v>546</v>
      </c>
      <c r="B438" s="1" t="s">
        <v>549</v>
      </c>
      <c r="C438" s="2" t="s">
        <v>77</v>
      </c>
      <c r="D438" s="4">
        <v>68</v>
      </c>
      <c r="E438" s="15">
        <f>D438*15</f>
        <v>1020</v>
      </c>
      <c r="F438" s="2" t="s">
        <v>548</v>
      </c>
      <c r="G438" s="1" t="s">
        <v>176</v>
      </c>
      <c r="H438" s="1" t="s">
        <v>197</v>
      </c>
      <c r="I438" s="1" t="s">
        <v>249</v>
      </c>
      <c r="J438" s="41"/>
    </row>
    <row r="439" spans="1:10" ht="16.5" thickTop="1" thickBot="1" x14ac:dyDescent="0.3">
      <c r="A439" s="1" t="s">
        <v>550</v>
      </c>
      <c r="B439" s="1" t="s">
        <v>551</v>
      </c>
      <c r="C439" s="2" t="s">
        <v>90</v>
      </c>
      <c r="D439" s="4">
        <v>7</v>
      </c>
      <c r="E439" s="15">
        <f>D439*5</f>
        <v>35</v>
      </c>
      <c r="F439" s="2" t="s">
        <v>552</v>
      </c>
      <c r="G439" s="1" t="s">
        <v>176</v>
      </c>
      <c r="H439" s="1" t="s">
        <v>196</v>
      </c>
      <c r="I439" s="1" t="s">
        <v>249</v>
      </c>
      <c r="J439" s="41">
        <f>SUMPRODUCT(E439:E440)*1.15</f>
        <v>540.5</v>
      </c>
    </row>
    <row r="440" spans="1:10" ht="16.5" thickTop="1" thickBot="1" x14ac:dyDescent="0.3">
      <c r="A440" s="1" t="s">
        <v>550</v>
      </c>
      <c r="B440" s="1" t="s">
        <v>553</v>
      </c>
      <c r="C440" s="2" t="s">
        <v>77</v>
      </c>
      <c r="D440" s="4">
        <v>29</v>
      </c>
      <c r="E440" s="15">
        <f>D440*15</f>
        <v>435</v>
      </c>
      <c r="F440" s="2" t="s">
        <v>552</v>
      </c>
      <c r="G440" s="1" t="s">
        <v>176</v>
      </c>
      <c r="H440" s="1" t="s">
        <v>554</v>
      </c>
      <c r="I440" s="1" t="s">
        <v>249</v>
      </c>
      <c r="J440" s="41"/>
    </row>
    <row r="441" spans="1:10" ht="16.5" thickTop="1" thickBot="1" x14ac:dyDescent="0.3">
      <c r="A441" s="1" t="s">
        <v>527</v>
      </c>
      <c r="B441" s="1" t="s">
        <v>530</v>
      </c>
      <c r="C441" s="2" t="s">
        <v>77</v>
      </c>
      <c r="D441" s="4">
        <v>23</v>
      </c>
      <c r="E441" s="15">
        <f t="shared" ref="E441:E442" si="70">D441*10</f>
        <v>230</v>
      </c>
      <c r="F441" s="2" t="s">
        <v>529</v>
      </c>
      <c r="G441" s="1" t="s">
        <v>176</v>
      </c>
      <c r="H441" s="1" t="s">
        <v>197</v>
      </c>
      <c r="I441" s="1" t="s">
        <v>289</v>
      </c>
      <c r="J441" s="41">
        <f>E441</f>
        <v>230</v>
      </c>
    </row>
    <row r="442" spans="1:10" ht="16.5" thickTop="1" thickBot="1" x14ac:dyDescent="0.3">
      <c r="A442" s="1" t="s">
        <v>550</v>
      </c>
      <c r="B442" s="1" t="s">
        <v>553</v>
      </c>
      <c r="C442" s="2" t="s">
        <v>77</v>
      </c>
      <c r="D442" s="4">
        <v>29</v>
      </c>
      <c r="E442" s="15">
        <f t="shared" si="70"/>
        <v>290</v>
      </c>
      <c r="F442" s="2" t="s">
        <v>552</v>
      </c>
      <c r="G442" s="1" t="s">
        <v>176</v>
      </c>
      <c r="H442" s="1" t="s">
        <v>554</v>
      </c>
      <c r="I442" s="1" t="s">
        <v>289</v>
      </c>
      <c r="J442" s="41">
        <f t="shared" ref="J442:J446" si="71">E442</f>
        <v>290</v>
      </c>
    </row>
    <row r="443" spans="1:10" ht="16.5" thickTop="1" thickBot="1" x14ac:dyDescent="0.3">
      <c r="A443" s="1" t="s">
        <v>537</v>
      </c>
      <c r="B443" s="1" t="s">
        <v>539</v>
      </c>
      <c r="C443" s="2" t="s">
        <v>77</v>
      </c>
      <c r="D443" s="4">
        <v>28</v>
      </c>
      <c r="E443" s="15">
        <f>D443*10</f>
        <v>280</v>
      </c>
      <c r="F443" s="2" t="s">
        <v>531</v>
      </c>
      <c r="G443" s="1" t="s">
        <v>176</v>
      </c>
      <c r="H443" s="1" t="s">
        <v>197</v>
      </c>
      <c r="I443" s="1" t="s">
        <v>289</v>
      </c>
      <c r="J443" s="41">
        <f t="shared" si="71"/>
        <v>280</v>
      </c>
    </row>
    <row r="444" spans="1:10" ht="16.5" thickTop="1" thickBot="1" x14ac:dyDescent="0.3">
      <c r="A444" s="1" t="s">
        <v>540</v>
      </c>
      <c r="B444" s="1" t="s">
        <v>542</v>
      </c>
      <c r="C444" s="2" t="s">
        <v>77</v>
      </c>
      <c r="D444" s="4">
        <v>53</v>
      </c>
      <c r="E444" s="15">
        <f>D444*15</f>
        <v>795</v>
      </c>
      <c r="F444" s="2" t="s">
        <v>531</v>
      </c>
      <c r="G444" s="1" t="s">
        <v>176</v>
      </c>
      <c r="H444" s="1" t="s">
        <v>197</v>
      </c>
      <c r="I444" s="1" t="s">
        <v>289</v>
      </c>
      <c r="J444" s="41">
        <f t="shared" si="71"/>
        <v>795</v>
      </c>
    </row>
    <row r="445" spans="1:10" ht="16.5" thickTop="1" thickBot="1" x14ac:dyDescent="0.3">
      <c r="A445" s="1" t="s">
        <v>543</v>
      </c>
      <c r="B445" s="1" t="s">
        <v>545</v>
      </c>
      <c r="C445" s="2" t="s">
        <v>77</v>
      </c>
      <c r="D445" s="4">
        <v>71</v>
      </c>
      <c r="E445" s="15">
        <f t="shared" ref="E445:E446" si="72">D445*15</f>
        <v>1065</v>
      </c>
      <c r="F445" s="2" t="s">
        <v>531</v>
      </c>
      <c r="G445" s="1" t="s">
        <v>176</v>
      </c>
      <c r="H445" s="1" t="s">
        <v>197</v>
      </c>
      <c r="I445" s="1" t="s">
        <v>289</v>
      </c>
      <c r="J445" s="41">
        <f t="shared" si="71"/>
        <v>1065</v>
      </c>
    </row>
    <row r="446" spans="1:10" ht="16.5" thickTop="1" thickBot="1" x14ac:dyDescent="0.3">
      <c r="A446" s="1" t="s">
        <v>555</v>
      </c>
      <c r="B446" s="1" t="s">
        <v>556</v>
      </c>
      <c r="C446" s="2" t="s">
        <v>77</v>
      </c>
      <c r="D446" s="4">
        <v>57</v>
      </c>
      <c r="E446" s="15">
        <f t="shared" si="72"/>
        <v>855</v>
      </c>
      <c r="F446" s="2" t="s">
        <v>557</v>
      </c>
      <c r="G446" s="1" t="s">
        <v>176</v>
      </c>
      <c r="H446" s="1" t="s">
        <v>200</v>
      </c>
      <c r="I446" s="1" t="s">
        <v>289</v>
      </c>
      <c r="J446" s="41">
        <f t="shared" si="71"/>
        <v>855</v>
      </c>
    </row>
    <row r="447" spans="1:10" ht="20.25" thickTop="1" thickBot="1" x14ac:dyDescent="0.3">
      <c r="A447" s="46" t="s">
        <v>180</v>
      </c>
      <c r="B447" s="47"/>
      <c r="C447" s="47"/>
      <c r="D447" s="47"/>
      <c r="E447" s="47"/>
      <c r="F447" s="47"/>
      <c r="G447" s="47"/>
      <c r="H447" s="47"/>
      <c r="I447" s="47"/>
      <c r="J447" s="47"/>
    </row>
    <row r="448" spans="1:10" ht="16.5" thickTop="1" thickBot="1" x14ac:dyDescent="0.3">
      <c r="A448" s="1" t="s">
        <v>326</v>
      </c>
      <c r="B448" s="1" t="s">
        <v>327</v>
      </c>
      <c r="C448" s="2" t="s">
        <v>90</v>
      </c>
      <c r="D448" s="4">
        <v>8</v>
      </c>
      <c r="E448" s="15">
        <f>D448*5</f>
        <v>40</v>
      </c>
      <c r="F448" s="2" t="s">
        <v>328</v>
      </c>
      <c r="G448" s="1" t="s">
        <v>176</v>
      </c>
      <c r="H448" s="1" t="s">
        <v>196</v>
      </c>
      <c r="I448" s="1" t="s">
        <v>249</v>
      </c>
      <c r="J448" s="41">
        <f>SUMPRODUCT(E448:E449)*1.15</f>
        <v>718.75</v>
      </c>
    </row>
    <row r="449" spans="1:10" ht="16.5" thickTop="1" thickBot="1" x14ac:dyDescent="0.3">
      <c r="A449" s="1" t="s">
        <v>326</v>
      </c>
      <c r="B449" s="1" t="s">
        <v>329</v>
      </c>
      <c r="C449" s="2" t="s">
        <v>77</v>
      </c>
      <c r="D449" s="4">
        <v>39</v>
      </c>
      <c r="E449" s="15">
        <f>D449*15</f>
        <v>585</v>
      </c>
      <c r="F449" s="2" t="s">
        <v>328</v>
      </c>
      <c r="G449" s="1" t="s">
        <v>176</v>
      </c>
      <c r="H449" s="1" t="s">
        <v>197</v>
      </c>
      <c r="I449" s="1" t="s">
        <v>249</v>
      </c>
      <c r="J449" s="41"/>
    </row>
    <row r="450" spans="1:10" ht="16.5" thickTop="1" thickBot="1" x14ac:dyDescent="0.3">
      <c r="A450" s="1" t="s">
        <v>330</v>
      </c>
      <c r="B450" s="1" t="s">
        <v>331</v>
      </c>
      <c r="C450" s="2" t="s">
        <v>90</v>
      </c>
      <c r="D450" s="4">
        <v>7</v>
      </c>
      <c r="E450" s="15">
        <f>D450*5</f>
        <v>35</v>
      </c>
      <c r="F450" s="2" t="s">
        <v>332</v>
      </c>
      <c r="G450" s="1" t="s">
        <v>176</v>
      </c>
      <c r="H450" s="1" t="s">
        <v>196</v>
      </c>
      <c r="I450" s="1" t="s">
        <v>249</v>
      </c>
      <c r="J450" s="41">
        <f>SUMPRODUCT(E450:E451)*1.15</f>
        <v>592.25</v>
      </c>
    </row>
    <row r="451" spans="1:10" ht="16.5" thickTop="1" thickBot="1" x14ac:dyDescent="0.3">
      <c r="A451" s="1" t="s">
        <v>330</v>
      </c>
      <c r="B451" s="1" t="s">
        <v>333</v>
      </c>
      <c r="C451" s="2" t="s">
        <v>77</v>
      </c>
      <c r="D451" s="4">
        <v>32</v>
      </c>
      <c r="E451" s="15">
        <f>D451*15</f>
        <v>480</v>
      </c>
      <c r="F451" s="2" t="s">
        <v>332</v>
      </c>
      <c r="G451" s="1" t="s">
        <v>176</v>
      </c>
      <c r="H451" s="1" t="s">
        <v>197</v>
      </c>
      <c r="I451" s="1" t="s">
        <v>249</v>
      </c>
      <c r="J451" s="41"/>
    </row>
    <row r="452" spans="1:10" ht="16.5" thickTop="1" thickBot="1" x14ac:dyDescent="0.3">
      <c r="A452" s="1" t="s">
        <v>334</v>
      </c>
      <c r="B452" s="1" t="s">
        <v>335</v>
      </c>
      <c r="C452" s="2" t="s">
        <v>90</v>
      </c>
      <c r="D452" s="4">
        <v>9</v>
      </c>
      <c r="E452" s="15">
        <f>D452*5</f>
        <v>45</v>
      </c>
      <c r="F452" s="2" t="s">
        <v>336</v>
      </c>
      <c r="G452" s="1" t="s">
        <v>176</v>
      </c>
      <c r="H452" s="1" t="s">
        <v>196</v>
      </c>
      <c r="I452" s="1" t="s">
        <v>249</v>
      </c>
      <c r="J452" s="41">
        <f>SUMPRODUCT(E452:E453)*1.15</f>
        <v>1431.75</v>
      </c>
    </row>
    <row r="453" spans="1:10" ht="16.5" thickTop="1" thickBot="1" x14ac:dyDescent="0.3">
      <c r="A453" s="1" t="s">
        <v>334</v>
      </c>
      <c r="B453" s="1" t="s">
        <v>337</v>
      </c>
      <c r="C453" s="2" t="s">
        <v>77</v>
      </c>
      <c r="D453" s="4">
        <v>80</v>
      </c>
      <c r="E453" s="15">
        <f>D453*15</f>
        <v>1200</v>
      </c>
      <c r="F453" s="2" t="s">
        <v>336</v>
      </c>
      <c r="G453" s="1" t="s">
        <v>176</v>
      </c>
      <c r="H453" s="1" t="s">
        <v>338</v>
      </c>
      <c r="I453" s="1" t="s">
        <v>249</v>
      </c>
      <c r="J453" s="41"/>
    </row>
    <row r="454" spans="1:10" ht="16.5" thickTop="1" thickBot="1" x14ac:dyDescent="0.3">
      <c r="A454" s="1" t="s">
        <v>339</v>
      </c>
      <c r="B454" s="1" t="s">
        <v>340</v>
      </c>
      <c r="C454" s="2" t="s">
        <v>90</v>
      </c>
      <c r="D454" s="4">
        <v>7</v>
      </c>
      <c r="E454" s="15">
        <f>D454*5</f>
        <v>35</v>
      </c>
      <c r="F454" s="2" t="s">
        <v>341</v>
      </c>
      <c r="G454" s="1" t="s">
        <v>176</v>
      </c>
      <c r="H454" s="1" t="s">
        <v>196</v>
      </c>
      <c r="I454" s="1" t="s">
        <v>249</v>
      </c>
      <c r="J454" s="41">
        <f>SUMPRODUCT(E454:E455)*1.15</f>
        <v>609.5</v>
      </c>
    </row>
    <row r="455" spans="1:10" ht="16.5" thickTop="1" thickBot="1" x14ac:dyDescent="0.3">
      <c r="A455" s="1" t="s">
        <v>339</v>
      </c>
      <c r="B455" s="1" t="s">
        <v>342</v>
      </c>
      <c r="C455" s="2" t="s">
        <v>77</v>
      </c>
      <c r="D455" s="4">
        <v>33</v>
      </c>
      <c r="E455" s="15">
        <f>D455*15</f>
        <v>495</v>
      </c>
      <c r="F455" s="2" t="s">
        <v>341</v>
      </c>
      <c r="G455" s="1" t="s">
        <v>176</v>
      </c>
      <c r="H455" s="1" t="s">
        <v>343</v>
      </c>
      <c r="I455" s="1" t="s">
        <v>249</v>
      </c>
      <c r="J455" s="41"/>
    </row>
    <row r="456" spans="1:10" ht="16.5" thickTop="1" thickBot="1" x14ac:dyDescent="0.3">
      <c r="A456" s="1" t="s">
        <v>344</v>
      </c>
      <c r="B456" s="1" t="s">
        <v>345</v>
      </c>
      <c r="C456" s="2" t="s">
        <v>90</v>
      </c>
      <c r="D456" s="4">
        <v>9</v>
      </c>
      <c r="E456" s="15">
        <f>D456*5</f>
        <v>45</v>
      </c>
      <c r="F456" s="2" t="s">
        <v>346</v>
      </c>
      <c r="G456" s="1" t="s">
        <v>176</v>
      </c>
      <c r="H456" s="1" t="s">
        <v>196</v>
      </c>
      <c r="I456" s="1" t="s">
        <v>249</v>
      </c>
      <c r="J456" s="41">
        <f>SUMPRODUCT(E456:E457)*1.15</f>
        <v>1086.75</v>
      </c>
    </row>
    <row r="457" spans="1:10" ht="16.5" thickTop="1" thickBot="1" x14ac:dyDescent="0.3">
      <c r="A457" s="1" t="s">
        <v>344</v>
      </c>
      <c r="B457" s="1" t="s">
        <v>347</v>
      </c>
      <c r="C457" s="2" t="s">
        <v>77</v>
      </c>
      <c r="D457" s="4">
        <v>60</v>
      </c>
      <c r="E457" s="15">
        <f>D457*15</f>
        <v>900</v>
      </c>
      <c r="F457" s="2" t="s">
        <v>346</v>
      </c>
      <c r="G457" s="1" t="s">
        <v>176</v>
      </c>
      <c r="H457" s="1" t="s">
        <v>197</v>
      </c>
      <c r="I457" s="1" t="s">
        <v>249</v>
      </c>
      <c r="J457" s="41"/>
    </row>
    <row r="458" spans="1:10" ht="16.5" thickTop="1" thickBot="1" x14ac:dyDescent="0.3">
      <c r="A458" s="1" t="s">
        <v>348</v>
      </c>
      <c r="B458" s="1" t="s">
        <v>349</v>
      </c>
      <c r="C458" s="2" t="s">
        <v>90</v>
      </c>
      <c r="D458" s="4">
        <v>9</v>
      </c>
      <c r="E458" s="15">
        <f>D458*5</f>
        <v>45</v>
      </c>
      <c r="F458" s="2" t="s">
        <v>350</v>
      </c>
      <c r="G458" s="1" t="s">
        <v>176</v>
      </c>
      <c r="H458" s="1" t="s">
        <v>196</v>
      </c>
      <c r="I458" s="1" t="s">
        <v>249</v>
      </c>
      <c r="J458" s="41">
        <f>SUMPRODUCT(E458:E459)*1.15</f>
        <v>500.24999999999994</v>
      </c>
    </row>
    <row r="459" spans="1:10" ht="16.5" thickTop="1" thickBot="1" x14ac:dyDescent="0.3">
      <c r="A459" s="1" t="s">
        <v>348</v>
      </c>
      <c r="B459" s="1" t="s">
        <v>351</v>
      </c>
      <c r="C459" s="2" t="s">
        <v>77</v>
      </c>
      <c r="D459" s="4">
        <v>26</v>
      </c>
      <c r="E459" s="15">
        <f>D459*15</f>
        <v>390</v>
      </c>
      <c r="F459" s="2" t="s">
        <v>350</v>
      </c>
      <c r="G459" s="1" t="s">
        <v>176</v>
      </c>
      <c r="H459" s="1" t="s">
        <v>197</v>
      </c>
      <c r="I459" s="1" t="s">
        <v>249</v>
      </c>
      <c r="J459" s="41"/>
    </row>
    <row r="460" spans="1:10" ht="16.5" thickTop="1" thickBot="1" x14ac:dyDescent="0.3">
      <c r="A460" s="1" t="s">
        <v>352</v>
      </c>
      <c r="B460" s="1" t="s">
        <v>353</v>
      </c>
      <c r="C460" s="2" t="s">
        <v>77</v>
      </c>
      <c r="D460" s="4">
        <v>32</v>
      </c>
      <c r="E460" s="15">
        <f>D460*10</f>
        <v>320</v>
      </c>
      <c r="F460" s="2" t="s">
        <v>354</v>
      </c>
      <c r="G460" s="1" t="s">
        <v>176</v>
      </c>
      <c r="H460" s="1" t="s">
        <v>197</v>
      </c>
      <c r="I460" s="1" t="s">
        <v>289</v>
      </c>
      <c r="J460" s="41">
        <f>E460</f>
        <v>320</v>
      </c>
    </row>
    <row r="461" spans="1:10" ht="16.5" thickTop="1" thickBot="1" x14ac:dyDescent="0.3">
      <c r="A461" s="1" t="s">
        <v>334</v>
      </c>
      <c r="B461" s="1" t="s">
        <v>337</v>
      </c>
      <c r="C461" s="2" t="s">
        <v>77</v>
      </c>
      <c r="D461" s="4">
        <v>80</v>
      </c>
      <c r="E461" s="15">
        <f>D461*15</f>
        <v>1200</v>
      </c>
      <c r="F461" s="2" t="s">
        <v>336</v>
      </c>
      <c r="G461" s="1" t="s">
        <v>176</v>
      </c>
      <c r="H461" s="1" t="s">
        <v>338</v>
      </c>
      <c r="I461" s="1" t="s">
        <v>289</v>
      </c>
      <c r="J461" s="41">
        <f t="shared" ref="J461:J465" si="73">E461</f>
        <v>1200</v>
      </c>
    </row>
    <row r="462" spans="1:10" ht="16.5" thickTop="1" thickBot="1" x14ac:dyDescent="0.3">
      <c r="A462" s="1" t="s">
        <v>339</v>
      </c>
      <c r="B462" s="1" t="s">
        <v>342</v>
      </c>
      <c r="C462" s="2" t="s">
        <v>77</v>
      </c>
      <c r="D462" s="4">
        <v>33</v>
      </c>
      <c r="E462" s="15">
        <f t="shared" ref="E462:E465" si="74">D462*10</f>
        <v>330</v>
      </c>
      <c r="F462" s="2" t="s">
        <v>341</v>
      </c>
      <c r="G462" s="1" t="s">
        <v>176</v>
      </c>
      <c r="H462" s="1" t="s">
        <v>343</v>
      </c>
      <c r="I462" s="1" t="s">
        <v>289</v>
      </c>
      <c r="J462" s="41">
        <f t="shared" si="73"/>
        <v>330</v>
      </c>
    </row>
    <row r="463" spans="1:10" ht="16.5" thickTop="1" thickBot="1" x14ac:dyDescent="0.3">
      <c r="A463" s="1" t="s">
        <v>348</v>
      </c>
      <c r="B463" s="1" t="s">
        <v>351</v>
      </c>
      <c r="C463" s="2" t="s">
        <v>77</v>
      </c>
      <c r="D463" s="4">
        <v>26</v>
      </c>
      <c r="E463" s="15">
        <f t="shared" si="74"/>
        <v>260</v>
      </c>
      <c r="F463" s="2" t="s">
        <v>350</v>
      </c>
      <c r="G463" s="1" t="s">
        <v>176</v>
      </c>
      <c r="H463" s="1" t="s">
        <v>197</v>
      </c>
      <c r="I463" s="1" t="s">
        <v>289</v>
      </c>
      <c r="J463" s="41">
        <f t="shared" si="73"/>
        <v>260</v>
      </c>
    </row>
    <row r="464" spans="1:10" ht="16.5" thickTop="1" thickBot="1" x14ac:dyDescent="0.3">
      <c r="A464" s="1" t="s">
        <v>330</v>
      </c>
      <c r="B464" s="1" t="s">
        <v>333</v>
      </c>
      <c r="C464" s="2" t="s">
        <v>77</v>
      </c>
      <c r="D464" s="4">
        <v>32</v>
      </c>
      <c r="E464" s="15">
        <f t="shared" si="74"/>
        <v>320</v>
      </c>
      <c r="F464" s="2" t="s">
        <v>332</v>
      </c>
      <c r="G464" s="1" t="s">
        <v>176</v>
      </c>
      <c r="H464" s="1" t="s">
        <v>197</v>
      </c>
      <c r="I464" s="1" t="s">
        <v>289</v>
      </c>
      <c r="J464" s="41">
        <f t="shared" si="73"/>
        <v>320</v>
      </c>
    </row>
    <row r="465" spans="1:10" ht="16.5" thickTop="1" thickBot="1" x14ac:dyDescent="0.3">
      <c r="A465" s="1" t="s">
        <v>326</v>
      </c>
      <c r="B465" s="1" t="s">
        <v>329</v>
      </c>
      <c r="C465" s="2" t="s">
        <v>77</v>
      </c>
      <c r="D465" s="4">
        <v>39</v>
      </c>
      <c r="E465" s="15">
        <f t="shared" si="74"/>
        <v>390</v>
      </c>
      <c r="F465" s="2" t="s">
        <v>328</v>
      </c>
      <c r="G465" s="1" t="s">
        <v>176</v>
      </c>
      <c r="H465" s="1" t="s">
        <v>197</v>
      </c>
      <c r="I465" s="1" t="s">
        <v>289</v>
      </c>
      <c r="J465" s="41">
        <f t="shared" si="73"/>
        <v>390</v>
      </c>
    </row>
    <row r="466" spans="1:10" ht="20.25" thickTop="1" thickBot="1" x14ac:dyDescent="0.3">
      <c r="A466" s="46" t="s">
        <v>238</v>
      </c>
      <c r="B466" s="47"/>
      <c r="C466" s="47"/>
      <c r="D466" s="47"/>
      <c r="E466" s="47"/>
      <c r="F466" s="47"/>
      <c r="G466" s="47"/>
      <c r="H466" s="47"/>
      <c r="I466" s="47"/>
      <c r="J466" s="47"/>
    </row>
    <row r="467" spans="1:10" ht="16.5" thickTop="1" thickBot="1" x14ac:dyDescent="0.3">
      <c r="A467" s="1" t="s">
        <v>379</v>
      </c>
      <c r="B467" s="1" t="s">
        <v>131</v>
      </c>
      <c r="C467" s="2" t="s">
        <v>90</v>
      </c>
      <c r="D467" s="4">
        <v>1</v>
      </c>
      <c r="E467" s="15">
        <f>D467*5</f>
        <v>5</v>
      </c>
      <c r="F467" s="2" t="s">
        <v>380</v>
      </c>
      <c r="G467" s="1" t="s">
        <v>381</v>
      </c>
      <c r="H467" s="1" t="s">
        <v>117</v>
      </c>
      <c r="I467" s="1" t="s">
        <v>249</v>
      </c>
      <c r="J467" s="41">
        <f>SUMPRODUCT(E467:E472)*1.15</f>
        <v>2553</v>
      </c>
    </row>
    <row r="468" spans="1:10" ht="16.5" thickTop="1" thickBot="1" x14ac:dyDescent="0.3">
      <c r="A468" s="1" t="s">
        <v>382</v>
      </c>
      <c r="B468" s="1" t="s">
        <v>383</v>
      </c>
      <c r="C468" s="2" t="s">
        <v>90</v>
      </c>
      <c r="D468" s="4">
        <v>82</v>
      </c>
      <c r="E468" s="15">
        <f>D468*5</f>
        <v>410</v>
      </c>
      <c r="F468" s="2" t="s">
        <v>380</v>
      </c>
      <c r="G468" s="1" t="s">
        <v>176</v>
      </c>
      <c r="H468" s="1" t="s">
        <v>196</v>
      </c>
      <c r="I468" s="1" t="s">
        <v>249</v>
      </c>
      <c r="J468" s="41"/>
    </row>
    <row r="469" spans="1:10" ht="16.5" thickTop="1" thickBot="1" x14ac:dyDescent="0.3">
      <c r="A469" s="1" t="s">
        <v>382</v>
      </c>
      <c r="B469" s="1" t="s">
        <v>384</v>
      </c>
      <c r="C469" s="2" t="s">
        <v>77</v>
      </c>
      <c r="D469" s="4">
        <v>111</v>
      </c>
      <c r="E469" s="15">
        <f>D469*15</f>
        <v>1665</v>
      </c>
      <c r="F469" s="2" t="s">
        <v>380</v>
      </c>
      <c r="G469" s="1" t="s">
        <v>176</v>
      </c>
      <c r="H469" s="1" t="s">
        <v>343</v>
      </c>
      <c r="I469" s="1" t="s">
        <v>249</v>
      </c>
      <c r="J469" s="41"/>
    </row>
    <row r="470" spans="1:10" ht="16.5" thickTop="1" thickBot="1" x14ac:dyDescent="0.3">
      <c r="A470" s="1" t="s">
        <v>385</v>
      </c>
      <c r="B470" s="1" t="s">
        <v>386</v>
      </c>
      <c r="C470" s="2" t="s">
        <v>90</v>
      </c>
      <c r="D470" s="4">
        <v>12</v>
      </c>
      <c r="E470" s="15">
        <f t="shared" ref="E470:E471" si="75">D470*5</f>
        <v>60</v>
      </c>
      <c r="F470" s="2" t="s">
        <v>380</v>
      </c>
      <c r="G470" s="1" t="s">
        <v>176</v>
      </c>
      <c r="H470" s="1"/>
      <c r="I470" s="1" t="s">
        <v>249</v>
      </c>
      <c r="J470" s="41"/>
    </row>
    <row r="471" spans="1:10" ht="16.5" thickTop="1" thickBot="1" x14ac:dyDescent="0.3">
      <c r="A471" s="1" t="s">
        <v>385</v>
      </c>
      <c r="B471" s="1" t="s">
        <v>387</v>
      </c>
      <c r="C471" s="2" t="s">
        <v>90</v>
      </c>
      <c r="D471" s="4">
        <v>4</v>
      </c>
      <c r="E471" s="15">
        <f t="shared" si="75"/>
        <v>20</v>
      </c>
      <c r="F471" s="2" t="s">
        <v>380</v>
      </c>
      <c r="G471" s="1" t="s">
        <v>69</v>
      </c>
      <c r="H471" s="1"/>
      <c r="I471" s="1" t="s">
        <v>249</v>
      </c>
      <c r="J471" s="41"/>
    </row>
    <row r="472" spans="1:10" ht="16.5" thickTop="1" thickBot="1" x14ac:dyDescent="0.3">
      <c r="A472" s="1" t="s">
        <v>385</v>
      </c>
      <c r="B472" s="1" t="s">
        <v>388</v>
      </c>
      <c r="C472" s="2" t="s">
        <v>78</v>
      </c>
      <c r="D472" s="4">
        <v>6</v>
      </c>
      <c r="E472" s="15">
        <f>D472*10</f>
        <v>60</v>
      </c>
      <c r="F472" s="2" t="s">
        <v>380</v>
      </c>
      <c r="G472" s="1" t="s">
        <v>295</v>
      </c>
      <c r="H472" s="1"/>
      <c r="I472" s="1" t="s">
        <v>249</v>
      </c>
      <c r="J472" s="41"/>
    </row>
    <row r="473" spans="1:10" ht="16.5" thickTop="1" thickBot="1" x14ac:dyDescent="0.3">
      <c r="A473" s="1" t="s">
        <v>355</v>
      </c>
      <c r="B473" s="1" t="s">
        <v>356</v>
      </c>
      <c r="C473" s="2" t="s">
        <v>90</v>
      </c>
      <c r="D473" s="4">
        <v>10</v>
      </c>
      <c r="E473" s="15">
        <f>D473*5</f>
        <v>50</v>
      </c>
      <c r="F473" s="2" t="s">
        <v>357</v>
      </c>
      <c r="G473" s="1" t="s">
        <v>176</v>
      </c>
      <c r="H473" s="1" t="s">
        <v>196</v>
      </c>
      <c r="I473" s="1" t="s">
        <v>249</v>
      </c>
      <c r="J473" s="41">
        <f>SUMPRODUCT(E473:E474)*1.15</f>
        <v>505.99999999999994</v>
      </c>
    </row>
    <row r="474" spans="1:10" ht="16.5" thickTop="1" thickBot="1" x14ac:dyDescent="0.3">
      <c r="A474" s="1" t="s">
        <v>355</v>
      </c>
      <c r="B474" s="1" t="s">
        <v>358</v>
      </c>
      <c r="C474" s="2" t="s">
        <v>77</v>
      </c>
      <c r="D474" s="4">
        <v>26</v>
      </c>
      <c r="E474" s="15">
        <f>D474*15</f>
        <v>390</v>
      </c>
      <c r="F474" s="2" t="s">
        <v>357</v>
      </c>
      <c r="G474" s="1" t="s">
        <v>176</v>
      </c>
      <c r="H474" s="1" t="s">
        <v>197</v>
      </c>
      <c r="I474" s="1" t="s">
        <v>249</v>
      </c>
      <c r="J474" s="41"/>
    </row>
    <row r="475" spans="1:10" ht="16.5" thickTop="1" thickBot="1" x14ac:dyDescent="0.3">
      <c r="A475" s="1" t="s">
        <v>359</v>
      </c>
      <c r="B475" s="1" t="s">
        <v>360</v>
      </c>
      <c r="C475" s="2" t="s">
        <v>90</v>
      </c>
      <c r="D475" s="4">
        <v>5</v>
      </c>
      <c r="E475" s="15">
        <f>D475*5</f>
        <v>25</v>
      </c>
      <c r="F475" s="2" t="s">
        <v>361</v>
      </c>
      <c r="G475" s="1" t="s">
        <v>176</v>
      </c>
      <c r="H475" s="1" t="s">
        <v>196</v>
      </c>
      <c r="I475" s="1" t="s">
        <v>249</v>
      </c>
      <c r="J475" s="41">
        <f>SUMPRODUCT(E475:E476)*1.15</f>
        <v>425.49999999999994</v>
      </c>
    </row>
    <row r="476" spans="1:10" ht="16.5" thickTop="1" thickBot="1" x14ac:dyDescent="0.3">
      <c r="A476" s="1" t="s">
        <v>359</v>
      </c>
      <c r="B476" s="1" t="s">
        <v>362</v>
      </c>
      <c r="C476" s="2" t="s">
        <v>77</v>
      </c>
      <c r="D476" s="4">
        <v>23</v>
      </c>
      <c r="E476" s="15">
        <f>D476*15</f>
        <v>345</v>
      </c>
      <c r="F476" s="2" t="s">
        <v>361</v>
      </c>
      <c r="G476" s="1" t="s">
        <v>176</v>
      </c>
      <c r="H476" s="1" t="s">
        <v>197</v>
      </c>
      <c r="I476" s="1" t="s">
        <v>249</v>
      </c>
      <c r="J476" s="41"/>
    </row>
    <row r="477" spans="1:10" ht="16.5" thickTop="1" thickBot="1" x14ac:dyDescent="0.3">
      <c r="A477" s="1" t="s">
        <v>363</v>
      </c>
      <c r="B477" s="1" t="s">
        <v>364</v>
      </c>
      <c r="C477" s="2" t="s">
        <v>90</v>
      </c>
      <c r="D477" s="4">
        <v>6</v>
      </c>
      <c r="E477" s="15">
        <f>D477*5</f>
        <v>30</v>
      </c>
      <c r="F477" s="2" t="s">
        <v>365</v>
      </c>
      <c r="G477" s="1" t="s">
        <v>176</v>
      </c>
      <c r="H477" s="1" t="s">
        <v>196</v>
      </c>
      <c r="I477" s="1" t="s">
        <v>249</v>
      </c>
      <c r="J477" s="41">
        <f>SUMPRODUCT(E477:E478)*1.15</f>
        <v>534.75</v>
      </c>
    </row>
    <row r="478" spans="1:10" ht="16.5" thickTop="1" thickBot="1" x14ac:dyDescent="0.3">
      <c r="A478" s="1" t="s">
        <v>363</v>
      </c>
      <c r="B478" s="1" t="s">
        <v>366</v>
      </c>
      <c r="C478" s="2" t="s">
        <v>77</v>
      </c>
      <c r="D478" s="4">
        <v>29</v>
      </c>
      <c r="E478" s="15">
        <f>D478*15</f>
        <v>435</v>
      </c>
      <c r="F478" s="2" t="s">
        <v>365</v>
      </c>
      <c r="G478" s="1" t="s">
        <v>176</v>
      </c>
      <c r="H478" s="1" t="s">
        <v>253</v>
      </c>
      <c r="I478" s="1" t="s">
        <v>249</v>
      </c>
      <c r="J478" s="41"/>
    </row>
    <row r="479" spans="1:10" ht="16.5" thickTop="1" thickBot="1" x14ac:dyDescent="0.3">
      <c r="A479" s="1" t="s">
        <v>367</v>
      </c>
      <c r="B479" s="1" t="s">
        <v>368</v>
      </c>
      <c r="C479" s="2" t="s">
        <v>90</v>
      </c>
      <c r="D479" s="4">
        <v>10</v>
      </c>
      <c r="E479" s="15">
        <f>D479*5</f>
        <v>50</v>
      </c>
      <c r="F479" s="2" t="s">
        <v>369</v>
      </c>
      <c r="G479" s="1" t="s">
        <v>176</v>
      </c>
      <c r="H479" s="1" t="s">
        <v>196</v>
      </c>
      <c r="I479" s="1" t="s">
        <v>249</v>
      </c>
      <c r="J479" s="41">
        <f>SUMPRODUCT(E479:E480)*1.15</f>
        <v>850.99999999999989</v>
      </c>
    </row>
    <row r="480" spans="1:10" ht="16.5" thickTop="1" thickBot="1" x14ac:dyDescent="0.3">
      <c r="A480" s="1" t="s">
        <v>367</v>
      </c>
      <c r="B480" s="1" t="s">
        <v>370</v>
      </c>
      <c r="C480" s="2" t="s">
        <v>77</v>
      </c>
      <c r="D480" s="4">
        <v>46</v>
      </c>
      <c r="E480" s="15">
        <f>D480*15</f>
        <v>690</v>
      </c>
      <c r="F480" s="2" t="s">
        <v>369</v>
      </c>
      <c r="G480" s="1" t="s">
        <v>176</v>
      </c>
      <c r="H480" s="1" t="s">
        <v>253</v>
      </c>
      <c r="I480" s="1" t="s">
        <v>249</v>
      </c>
      <c r="J480" s="41"/>
    </row>
    <row r="481" spans="1:10" ht="16.5" thickTop="1" thickBot="1" x14ac:dyDescent="0.3">
      <c r="A481" s="1" t="s">
        <v>371</v>
      </c>
      <c r="B481" s="1" t="s">
        <v>372</v>
      </c>
      <c r="C481" s="2" t="s">
        <v>90</v>
      </c>
      <c r="D481" s="4">
        <v>8</v>
      </c>
      <c r="E481" s="15">
        <f>D481*5</f>
        <v>40</v>
      </c>
      <c r="F481" s="2" t="s">
        <v>373</v>
      </c>
      <c r="G481" s="1" t="s">
        <v>176</v>
      </c>
      <c r="H481" s="1" t="s">
        <v>196</v>
      </c>
      <c r="I481" s="1" t="s">
        <v>249</v>
      </c>
      <c r="J481" s="41">
        <f>SUMPRODUCT(E481:E482)*1.15</f>
        <v>459.99999999999994</v>
      </c>
    </row>
    <row r="482" spans="1:10" ht="16.5" thickTop="1" thickBot="1" x14ac:dyDescent="0.3">
      <c r="A482" s="1" t="s">
        <v>371</v>
      </c>
      <c r="B482" s="1" t="s">
        <v>374</v>
      </c>
      <c r="C482" s="2" t="s">
        <v>77</v>
      </c>
      <c r="D482" s="4">
        <v>24</v>
      </c>
      <c r="E482" s="15">
        <f>D482*15</f>
        <v>360</v>
      </c>
      <c r="F482" s="2" t="s">
        <v>373</v>
      </c>
      <c r="G482" s="1" t="s">
        <v>176</v>
      </c>
      <c r="H482" s="1" t="s">
        <v>343</v>
      </c>
      <c r="I482" s="1" t="s">
        <v>249</v>
      </c>
      <c r="J482" s="41"/>
    </row>
    <row r="483" spans="1:10" ht="16.5" thickTop="1" thickBot="1" x14ac:dyDescent="0.3">
      <c r="A483" s="1" t="s">
        <v>375</v>
      </c>
      <c r="B483" s="1" t="s">
        <v>376</v>
      </c>
      <c r="C483" s="2" t="s">
        <v>90</v>
      </c>
      <c r="D483" s="4">
        <v>4</v>
      </c>
      <c r="E483" s="15">
        <f>D483*5</f>
        <v>20</v>
      </c>
      <c r="F483" s="2" t="s">
        <v>377</v>
      </c>
      <c r="G483" s="1" t="s">
        <v>176</v>
      </c>
      <c r="H483" s="1" t="s">
        <v>196</v>
      </c>
      <c r="I483" s="1" t="s">
        <v>249</v>
      </c>
      <c r="J483" s="41">
        <f>SUMPRODUCT(E483:E484)*1.15</f>
        <v>350.75</v>
      </c>
    </row>
    <row r="484" spans="1:10" ht="16.5" thickTop="1" thickBot="1" x14ac:dyDescent="0.3">
      <c r="A484" s="1" t="s">
        <v>375</v>
      </c>
      <c r="B484" s="1" t="s">
        <v>378</v>
      </c>
      <c r="C484" s="2" t="s">
        <v>77</v>
      </c>
      <c r="D484" s="4">
        <v>19</v>
      </c>
      <c r="E484" s="15">
        <f>D484*15</f>
        <v>285</v>
      </c>
      <c r="F484" s="2" t="s">
        <v>377</v>
      </c>
      <c r="G484" s="1" t="s">
        <v>176</v>
      </c>
      <c r="H484" s="1" t="s">
        <v>197</v>
      </c>
      <c r="I484" s="1" t="s">
        <v>249</v>
      </c>
      <c r="J484" s="41"/>
    </row>
    <row r="485" spans="1:10" ht="16.5" thickTop="1" thickBot="1" x14ac:dyDescent="0.3">
      <c r="A485" s="1" t="s">
        <v>803</v>
      </c>
      <c r="B485" s="1" t="s">
        <v>804</v>
      </c>
      <c r="C485" s="2" t="s">
        <v>90</v>
      </c>
      <c r="D485" s="4">
        <v>9</v>
      </c>
      <c r="E485" s="15">
        <f>D485*5</f>
        <v>45</v>
      </c>
      <c r="F485" s="2" t="s">
        <v>807</v>
      </c>
      <c r="G485" s="1" t="s">
        <v>176</v>
      </c>
      <c r="H485" s="1"/>
      <c r="I485" s="1" t="s">
        <v>249</v>
      </c>
      <c r="J485" s="41">
        <f>SUMPRODUCT(E485:E486)*1.15</f>
        <v>413.99999999999994</v>
      </c>
    </row>
    <row r="486" spans="1:10" ht="16.5" thickTop="1" thickBot="1" x14ac:dyDescent="0.3">
      <c r="A486" s="1" t="s">
        <v>803</v>
      </c>
      <c r="B486" s="1" t="s">
        <v>805</v>
      </c>
      <c r="C486" s="2" t="s">
        <v>77</v>
      </c>
      <c r="D486" s="4">
        <v>21</v>
      </c>
      <c r="E486" s="15">
        <f>D486*15</f>
        <v>315</v>
      </c>
      <c r="F486" s="2" t="s">
        <v>807</v>
      </c>
      <c r="G486" s="1" t="s">
        <v>176</v>
      </c>
      <c r="H486" s="1"/>
      <c r="I486" s="1" t="s">
        <v>249</v>
      </c>
      <c r="J486" s="41"/>
    </row>
    <row r="487" spans="1:10" ht="16.5" thickTop="1" thickBot="1" x14ac:dyDescent="0.3">
      <c r="A487" s="1" t="s">
        <v>393</v>
      </c>
      <c r="B487" s="1" t="s">
        <v>394</v>
      </c>
      <c r="C487" s="2" t="s">
        <v>77</v>
      </c>
      <c r="D487" s="4">
        <v>21</v>
      </c>
      <c r="E487" s="15">
        <f>D487*15</f>
        <v>315</v>
      </c>
      <c r="F487" s="2" t="s">
        <v>395</v>
      </c>
      <c r="G487" s="1" t="s">
        <v>176</v>
      </c>
      <c r="H487" s="1"/>
      <c r="I487" s="1" t="s">
        <v>249</v>
      </c>
      <c r="J487" s="41">
        <f>SUMPRODUCT(E487:E488)*1.15</f>
        <v>419.74999999999994</v>
      </c>
    </row>
    <row r="488" spans="1:10" ht="16.5" thickTop="1" thickBot="1" x14ac:dyDescent="0.3">
      <c r="A488" s="1" t="s">
        <v>393</v>
      </c>
      <c r="B488" s="1" t="s">
        <v>806</v>
      </c>
      <c r="C488" s="2" t="s">
        <v>90</v>
      </c>
      <c r="D488" s="4">
        <v>10</v>
      </c>
      <c r="E488" s="15">
        <f t="shared" ref="E488" si="76">D488*5</f>
        <v>50</v>
      </c>
      <c r="F488" s="2" t="s">
        <v>395</v>
      </c>
      <c r="G488" s="1" t="s">
        <v>176</v>
      </c>
      <c r="H488" s="1"/>
      <c r="I488" s="1" t="s">
        <v>249</v>
      </c>
      <c r="J488" s="41"/>
    </row>
    <row r="489" spans="1:10" ht="16.5" thickTop="1" thickBot="1" x14ac:dyDescent="0.3">
      <c r="A489" s="1" t="s">
        <v>389</v>
      </c>
      <c r="B489" s="1" t="s">
        <v>390</v>
      </c>
      <c r="C489" s="2" t="s">
        <v>90</v>
      </c>
      <c r="D489" s="4">
        <v>14</v>
      </c>
      <c r="E489" s="15">
        <f>D489*5</f>
        <v>70</v>
      </c>
      <c r="F489" s="2" t="s">
        <v>391</v>
      </c>
      <c r="G489" s="1" t="s">
        <v>176</v>
      </c>
      <c r="H489" s="1" t="s">
        <v>196</v>
      </c>
      <c r="I489" s="1" t="s">
        <v>249</v>
      </c>
      <c r="J489" s="41">
        <f>SUMPRODUCT(E489:E490)*1.15</f>
        <v>1098.25</v>
      </c>
    </row>
    <row r="490" spans="1:10" ht="16.5" thickTop="1" thickBot="1" x14ac:dyDescent="0.3">
      <c r="A490" s="1" t="s">
        <v>389</v>
      </c>
      <c r="B490" s="1" t="s">
        <v>392</v>
      </c>
      <c r="C490" s="2" t="s">
        <v>77</v>
      </c>
      <c r="D490" s="4">
        <v>59</v>
      </c>
      <c r="E490" s="15">
        <f>D490*15</f>
        <v>885</v>
      </c>
      <c r="F490" s="2" t="s">
        <v>391</v>
      </c>
      <c r="G490" s="1" t="s">
        <v>176</v>
      </c>
      <c r="H490" s="1" t="s">
        <v>274</v>
      </c>
      <c r="I490" s="1" t="s">
        <v>249</v>
      </c>
      <c r="J490" s="41"/>
    </row>
    <row r="491" spans="1:10" ht="16.5" thickTop="1" thickBot="1" x14ac:dyDescent="0.3">
      <c r="A491" s="1" t="s">
        <v>355</v>
      </c>
      <c r="B491" s="1" t="s">
        <v>358</v>
      </c>
      <c r="C491" s="2" t="s">
        <v>77</v>
      </c>
      <c r="D491" s="4">
        <v>26</v>
      </c>
      <c r="E491" s="15">
        <f>D491*10</f>
        <v>260</v>
      </c>
      <c r="F491" s="2" t="s">
        <v>357</v>
      </c>
      <c r="G491" s="1" t="s">
        <v>176</v>
      </c>
      <c r="H491" s="1" t="s">
        <v>197</v>
      </c>
      <c r="I491" s="1" t="s">
        <v>289</v>
      </c>
      <c r="J491" s="41">
        <f>E491</f>
        <v>260</v>
      </c>
    </row>
    <row r="492" spans="1:10" ht="16.5" thickTop="1" thickBot="1" x14ac:dyDescent="0.3">
      <c r="A492" s="1" t="s">
        <v>359</v>
      </c>
      <c r="B492" s="1" t="s">
        <v>362</v>
      </c>
      <c r="C492" s="2" t="s">
        <v>77</v>
      </c>
      <c r="D492" s="4">
        <v>23</v>
      </c>
      <c r="E492" s="15">
        <f t="shared" ref="E492:E495" si="77">D492*10</f>
        <v>230</v>
      </c>
      <c r="F492" s="2" t="s">
        <v>361</v>
      </c>
      <c r="G492" s="1" t="s">
        <v>176</v>
      </c>
      <c r="H492" s="1" t="s">
        <v>197</v>
      </c>
      <c r="I492" s="1" t="s">
        <v>289</v>
      </c>
      <c r="J492" s="41">
        <f t="shared" ref="J492:J496" si="78">E492</f>
        <v>230</v>
      </c>
    </row>
    <row r="493" spans="1:10" ht="16.5" thickTop="1" thickBot="1" x14ac:dyDescent="0.3">
      <c r="A493" s="1" t="s">
        <v>393</v>
      </c>
      <c r="B493" s="1" t="s">
        <v>394</v>
      </c>
      <c r="C493" s="2" t="s">
        <v>77</v>
      </c>
      <c r="D493" s="4">
        <v>21</v>
      </c>
      <c r="E493" s="15">
        <f t="shared" si="77"/>
        <v>210</v>
      </c>
      <c r="F493" s="2" t="s">
        <v>395</v>
      </c>
      <c r="G493" s="1" t="s">
        <v>176</v>
      </c>
      <c r="H493" s="1" t="s">
        <v>396</v>
      </c>
      <c r="I493" s="1" t="s">
        <v>289</v>
      </c>
      <c r="J493" s="41">
        <f t="shared" si="78"/>
        <v>210</v>
      </c>
    </row>
    <row r="494" spans="1:10" ht="16.5" thickTop="1" thickBot="1" x14ac:dyDescent="0.3">
      <c r="A494" s="1" t="s">
        <v>371</v>
      </c>
      <c r="B494" s="1" t="s">
        <v>374</v>
      </c>
      <c r="C494" s="2" t="s">
        <v>77</v>
      </c>
      <c r="D494" s="4">
        <v>24</v>
      </c>
      <c r="E494" s="15">
        <f t="shared" si="77"/>
        <v>240</v>
      </c>
      <c r="F494" s="2" t="s">
        <v>373</v>
      </c>
      <c r="G494" s="1" t="s">
        <v>176</v>
      </c>
      <c r="H494" s="1" t="s">
        <v>343</v>
      </c>
      <c r="I494" s="1" t="s">
        <v>289</v>
      </c>
      <c r="J494" s="41">
        <f t="shared" si="78"/>
        <v>240</v>
      </c>
    </row>
    <row r="495" spans="1:10" ht="16.5" thickTop="1" thickBot="1" x14ac:dyDescent="0.3">
      <c r="A495" s="1" t="s">
        <v>375</v>
      </c>
      <c r="B495" s="1" t="s">
        <v>378</v>
      </c>
      <c r="C495" s="2" t="s">
        <v>77</v>
      </c>
      <c r="D495" s="4">
        <v>19</v>
      </c>
      <c r="E495" s="15">
        <f t="shared" si="77"/>
        <v>190</v>
      </c>
      <c r="F495" s="2" t="s">
        <v>377</v>
      </c>
      <c r="G495" s="1" t="s">
        <v>176</v>
      </c>
      <c r="H495" s="1" t="s">
        <v>197</v>
      </c>
      <c r="I495" s="1" t="s">
        <v>289</v>
      </c>
      <c r="J495" s="41">
        <f t="shared" si="78"/>
        <v>190</v>
      </c>
    </row>
    <row r="496" spans="1:10" ht="16.5" thickTop="1" thickBot="1" x14ac:dyDescent="0.3">
      <c r="A496" s="1" t="s">
        <v>382</v>
      </c>
      <c r="B496" s="1" t="s">
        <v>384</v>
      </c>
      <c r="C496" s="2" t="s">
        <v>77</v>
      </c>
      <c r="D496" s="4">
        <v>111</v>
      </c>
      <c r="E496" s="15">
        <f>D496*15</f>
        <v>1665</v>
      </c>
      <c r="F496" s="2" t="s">
        <v>380</v>
      </c>
      <c r="G496" s="1" t="s">
        <v>176</v>
      </c>
      <c r="H496" s="1" t="s">
        <v>343</v>
      </c>
      <c r="I496" s="1" t="s">
        <v>289</v>
      </c>
      <c r="J496" s="41">
        <f t="shared" si="78"/>
        <v>1665</v>
      </c>
    </row>
    <row r="497" ht="15.75" thickTop="1" x14ac:dyDescent="0.25"/>
  </sheetData>
  <autoFilter ref="A1:K79" xr:uid="{FBAD9751-07A3-43CA-9EBF-487B157267EC}"/>
  <mergeCells count="11">
    <mergeCell ref="A466:J466"/>
    <mergeCell ref="A133:J133"/>
    <mergeCell ref="A228:J228"/>
    <mergeCell ref="A279:J279"/>
    <mergeCell ref="A314:J314"/>
    <mergeCell ref="A363:J363"/>
    <mergeCell ref="A2:J2"/>
    <mergeCell ref="A81:J81"/>
    <mergeCell ref="A386:J386"/>
    <mergeCell ref="A422:J422"/>
    <mergeCell ref="A447:J447"/>
  </mergeCells>
  <pageMargins left="0.7" right="0.7" top="0.75" bottom="0.75" header="0.3" footer="0.3"/>
  <pageSetup paperSize="9" orientation="portrait" r:id="rId1"/>
  <ignoredErrors>
    <ignoredError sqref="E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2"/>
  <sheetViews>
    <sheetView zoomScale="85" zoomScaleNormal="85" workbookViewId="0">
      <selection activeCell="F12" sqref="F12"/>
    </sheetView>
  </sheetViews>
  <sheetFormatPr defaultRowHeight="15" x14ac:dyDescent="0.25"/>
  <cols>
    <col min="1" max="1" width="27" customWidth="1"/>
    <col min="2" max="2" width="15" bestFit="1" customWidth="1"/>
    <col min="3" max="3" width="15.140625" bestFit="1" customWidth="1"/>
    <col min="6" max="6" width="27" bestFit="1" customWidth="1"/>
    <col min="7" max="7" width="11.28515625" customWidth="1"/>
  </cols>
  <sheetData>
    <row r="1" spans="1:7" s="12" customFormat="1" ht="23.25" x14ac:dyDescent="0.35">
      <c r="A1" s="12" t="s">
        <v>173</v>
      </c>
      <c r="B1" s="24" t="s">
        <v>174</v>
      </c>
      <c r="C1" s="24" t="s">
        <v>175</v>
      </c>
    </row>
    <row r="2" spans="1:7" ht="23.25" x14ac:dyDescent="0.35">
      <c r="A2" s="29" t="s">
        <v>75</v>
      </c>
      <c r="B2" s="30"/>
      <c r="C2" s="30"/>
      <c r="F2" s="14" t="s">
        <v>176</v>
      </c>
      <c r="G2" s="13" t="s">
        <v>175</v>
      </c>
    </row>
    <row r="3" spans="1:7" x14ac:dyDescent="0.25">
      <c r="A3" s="13" t="s">
        <v>76</v>
      </c>
      <c r="B3" s="13"/>
      <c r="C3" s="13">
        <f>PRODUCT(B3*12)</f>
        <v>0</v>
      </c>
      <c r="F3" s="13" t="s">
        <v>90</v>
      </c>
      <c r="G3" s="13">
        <v>17400</v>
      </c>
    </row>
    <row r="4" spans="1:7" x14ac:dyDescent="0.25">
      <c r="A4" s="13" t="s">
        <v>78</v>
      </c>
      <c r="B4" s="13"/>
      <c r="C4" s="13">
        <f t="shared" ref="C4:C52" si="0">PRODUCT(B4*12)</f>
        <v>0</v>
      </c>
      <c r="F4" s="13" t="s">
        <v>78</v>
      </c>
      <c r="G4" s="13">
        <v>3360</v>
      </c>
    </row>
    <row r="5" spans="1:7" x14ac:dyDescent="0.25">
      <c r="A5" s="13" t="s">
        <v>77</v>
      </c>
      <c r="B5" s="13">
        <v>1440</v>
      </c>
      <c r="C5" s="13">
        <f t="shared" si="0"/>
        <v>17280</v>
      </c>
      <c r="F5" s="13" t="s">
        <v>77</v>
      </c>
      <c r="G5" s="13">
        <v>1262400</v>
      </c>
    </row>
    <row r="6" spans="1:7" ht="23.25" x14ac:dyDescent="0.35">
      <c r="A6" s="27" t="s">
        <v>79</v>
      </c>
      <c r="B6" s="13"/>
      <c r="C6" s="13">
        <f t="shared" si="0"/>
        <v>0</v>
      </c>
      <c r="F6" s="13" t="s">
        <v>109</v>
      </c>
      <c r="G6" s="13">
        <v>84</v>
      </c>
    </row>
    <row r="7" spans="1:7" x14ac:dyDescent="0.25">
      <c r="A7" s="13" t="s">
        <v>76</v>
      </c>
      <c r="B7" s="13"/>
      <c r="C7" s="13">
        <f t="shared" si="0"/>
        <v>0</v>
      </c>
    </row>
    <row r="8" spans="1:7" x14ac:dyDescent="0.25">
      <c r="A8" s="13" t="s">
        <v>78</v>
      </c>
      <c r="B8" s="13"/>
      <c r="C8" s="13">
        <f t="shared" si="0"/>
        <v>0</v>
      </c>
      <c r="F8" s="31" t="s">
        <v>69</v>
      </c>
      <c r="G8" s="19" t="s">
        <v>175</v>
      </c>
    </row>
    <row r="9" spans="1:7" x14ac:dyDescent="0.25">
      <c r="A9" s="13" t="s">
        <v>77</v>
      </c>
      <c r="B9" s="13">
        <v>11040</v>
      </c>
      <c r="C9" s="13">
        <f t="shared" si="0"/>
        <v>132480</v>
      </c>
      <c r="F9" s="19" t="s">
        <v>90</v>
      </c>
      <c r="G9" s="19">
        <v>72600</v>
      </c>
    </row>
    <row r="10" spans="1:7" ht="16.5" customHeight="1" x14ac:dyDescent="0.35">
      <c r="A10" s="27" t="s">
        <v>80</v>
      </c>
      <c r="B10" s="13"/>
      <c r="C10" s="13">
        <f t="shared" si="0"/>
        <v>0</v>
      </c>
      <c r="F10" s="19" t="s">
        <v>108</v>
      </c>
      <c r="G10" s="19">
        <v>12</v>
      </c>
    </row>
    <row r="11" spans="1:7" x14ac:dyDescent="0.25">
      <c r="A11" s="13" t="s">
        <v>76</v>
      </c>
      <c r="B11" s="13">
        <v>180</v>
      </c>
      <c r="C11" s="13">
        <f t="shared" si="0"/>
        <v>2160</v>
      </c>
    </row>
    <row r="12" spans="1:7" x14ac:dyDescent="0.25">
      <c r="A12" s="13" t="s">
        <v>78</v>
      </c>
      <c r="B12" s="13"/>
      <c r="C12" s="13">
        <f t="shared" si="0"/>
        <v>0</v>
      </c>
      <c r="F12" s="32" t="s">
        <v>93</v>
      </c>
      <c r="G12" s="26" t="s">
        <v>175</v>
      </c>
    </row>
    <row r="13" spans="1:7" x14ac:dyDescent="0.25">
      <c r="A13" s="13" t="s">
        <v>77</v>
      </c>
      <c r="B13" s="13">
        <v>10760</v>
      </c>
      <c r="C13" s="13">
        <f t="shared" si="0"/>
        <v>129120</v>
      </c>
      <c r="F13" s="26" t="s">
        <v>90</v>
      </c>
      <c r="G13" s="26">
        <v>121920</v>
      </c>
    </row>
    <row r="14" spans="1:7" ht="23.25" x14ac:dyDescent="0.35">
      <c r="A14" s="27" t="s">
        <v>81</v>
      </c>
      <c r="B14" s="13"/>
      <c r="C14" s="13">
        <f t="shared" si="0"/>
        <v>0</v>
      </c>
    </row>
    <row r="15" spans="1:7" x14ac:dyDescent="0.25">
      <c r="A15" s="13" t="s">
        <v>76</v>
      </c>
      <c r="B15" s="13">
        <v>190</v>
      </c>
      <c r="C15" s="13">
        <f t="shared" si="0"/>
        <v>2280</v>
      </c>
    </row>
    <row r="16" spans="1:7" x14ac:dyDescent="0.25">
      <c r="A16" s="13" t="s">
        <v>78</v>
      </c>
      <c r="B16" s="13"/>
      <c r="C16" s="13">
        <f t="shared" si="0"/>
        <v>0</v>
      </c>
    </row>
    <row r="17" spans="1:3" x14ac:dyDescent="0.25">
      <c r="A17" s="13" t="s">
        <v>77</v>
      </c>
      <c r="B17" s="13">
        <v>15120</v>
      </c>
      <c r="C17" s="13">
        <f t="shared" si="0"/>
        <v>181440</v>
      </c>
    </row>
    <row r="18" spans="1:3" x14ac:dyDescent="0.25">
      <c r="A18" s="13" t="s">
        <v>91</v>
      </c>
      <c r="B18" s="13">
        <v>1</v>
      </c>
      <c r="C18" s="13">
        <f t="shared" si="0"/>
        <v>12</v>
      </c>
    </row>
    <row r="19" spans="1:3" ht="23.25" x14ac:dyDescent="0.35">
      <c r="A19" s="27" t="s">
        <v>82</v>
      </c>
      <c r="B19" s="13"/>
      <c r="C19" s="13">
        <f t="shared" si="0"/>
        <v>0</v>
      </c>
    </row>
    <row r="20" spans="1:3" x14ac:dyDescent="0.25">
      <c r="A20" s="13" t="s">
        <v>76</v>
      </c>
      <c r="B20" s="13"/>
      <c r="C20" s="13">
        <f t="shared" si="0"/>
        <v>0</v>
      </c>
    </row>
    <row r="21" spans="1:3" x14ac:dyDescent="0.25">
      <c r="A21" s="13" t="s">
        <v>78</v>
      </c>
      <c r="B21" s="13"/>
      <c r="C21" s="13">
        <f t="shared" si="0"/>
        <v>0</v>
      </c>
    </row>
    <row r="22" spans="1:3" x14ac:dyDescent="0.25">
      <c r="A22" s="13" t="s">
        <v>77</v>
      </c>
      <c r="B22" s="13"/>
      <c r="C22" s="13">
        <f t="shared" si="0"/>
        <v>0</v>
      </c>
    </row>
    <row r="23" spans="1:3" x14ac:dyDescent="0.25">
      <c r="A23" s="13" t="s">
        <v>92</v>
      </c>
      <c r="B23" s="13">
        <v>6</v>
      </c>
      <c r="C23" s="13">
        <f t="shared" si="0"/>
        <v>72</v>
      </c>
    </row>
    <row r="24" spans="1:3" ht="23.25" x14ac:dyDescent="0.35">
      <c r="A24" s="27" t="s">
        <v>83</v>
      </c>
      <c r="B24" s="13"/>
      <c r="C24" s="13">
        <f t="shared" si="0"/>
        <v>0</v>
      </c>
    </row>
    <row r="25" spans="1:3" x14ac:dyDescent="0.25">
      <c r="A25" s="13" t="s">
        <v>76</v>
      </c>
      <c r="B25" s="13">
        <v>80</v>
      </c>
      <c r="C25" s="13">
        <f t="shared" si="0"/>
        <v>960</v>
      </c>
    </row>
    <row r="26" spans="1:3" x14ac:dyDescent="0.25">
      <c r="A26" s="13" t="s">
        <v>78</v>
      </c>
      <c r="B26" s="13"/>
      <c r="C26" s="13">
        <f t="shared" si="0"/>
        <v>0</v>
      </c>
    </row>
    <row r="27" spans="1:3" x14ac:dyDescent="0.25">
      <c r="A27" s="13" t="s">
        <v>77</v>
      </c>
      <c r="B27" s="13">
        <v>19160</v>
      </c>
      <c r="C27" s="13">
        <f t="shared" si="0"/>
        <v>229920</v>
      </c>
    </row>
    <row r="28" spans="1:3" ht="23.25" x14ac:dyDescent="0.35">
      <c r="A28" s="27" t="s">
        <v>84</v>
      </c>
      <c r="B28" s="13"/>
      <c r="C28" s="13">
        <f t="shared" si="0"/>
        <v>0</v>
      </c>
    </row>
    <row r="29" spans="1:3" x14ac:dyDescent="0.25">
      <c r="A29" s="13" t="s">
        <v>76</v>
      </c>
      <c r="B29" s="13">
        <v>360</v>
      </c>
      <c r="C29" s="13">
        <f t="shared" si="0"/>
        <v>4320</v>
      </c>
    </row>
    <row r="30" spans="1:3" x14ac:dyDescent="0.25">
      <c r="A30" s="13" t="s">
        <v>78</v>
      </c>
      <c r="B30" s="13">
        <v>280</v>
      </c>
      <c r="C30" s="13">
        <f t="shared" si="0"/>
        <v>3360</v>
      </c>
    </row>
    <row r="31" spans="1:3" x14ac:dyDescent="0.25">
      <c r="A31" s="13" t="s">
        <v>77</v>
      </c>
      <c r="B31" s="13">
        <v>12400</v>
      </c>
      <c r="C31" s="13">
        <f t="shared" si="0"/>
        <v>148800</v>
      </c>
    </row>
    <row r="32" spans="1:3" ht="23.25" x14ac:dyDescent="0.35">
      <c r="A32" s="27" t="s">
        <v>85</v>
      </c>
      <c r="B32" s="13"/>
      <c r="C32" s="13">
        <f t="shared" si="0"/>
        <v>0</v>
      </c>
    </row>
    <row r="33" spans="1:3" x14ac:dyDescent="0.25">
      <c r="A33" s="13" t="s">
        <v>76</v>
      </c>
      <c r="B33" s="13">
        <v>240</v>
      </c>
      <c r="C33" s="13">
        <f t="shared" si="0"/>
        <v>2880</v>
      </c>
    </row>
    <row r="34" spans="1:3" x14ac:dyDescent="0.25">
      <c r="A34" s="13" t="s">
        <v>78</v>
      </c>
      <c r="B34" s="13"/>
      <c r="C34" s="13">
        <f t="shared" si="0"/>
        <v>0</v>
      </c>
    </row>
    <row r="35" spans="1:3" x14ac:dyDescent="0.25">
      <c r="A35" s="13" t="s">
        <v>77</v>
      </c>
      <c r="B35" s="13">
        <v>8360</v>
      </c>
      <c r="C35" s="13">
        <f t="shared" si="0"/>
        <v>100320</v>
      </c>
    </row>
    <row r="36" spans="1:3" ht="23.25" x14ac:dyDescent="0.35">
      <c r="A36" s="27" t="s">
        <v>86</v>
      </c>
      <c r="B36" s="13"/>
      <c r="C36" s="13">
        <f t="shared" si="0"/>
        <v>0</v>
      </c>
    </row>
    <row r="37" spans="1:3" x14ac:dyDescent="0.25">
      <c r="A37" s="13" t="s">
        <v>76</v>
      </c>
      <c r="B37" s="13">
        <v>400</v>
      </c>
      <c r="C37" s="13">
        <f t="shared" si="0"/>
        <v>4800</v>
      </c>
    </row>
    <row r="38" spans="1:3" x14ac:dyDescent="0.25">
      <c r="A38" s="13" t="s">
        <v>78</v>
      </c>
      <c r="B38" s="13"/>
      <c r="C38" s="13">
        <f t="shared" si="0"/>
        <v>0</v>
      </c>
    </row>
    <row r="39" spans="1:3" x14ac:dyDescent="0.25">
      <c r="A39" s="13" t="s">
        <v>77</v>
      </c>
      <c r="B39" s="13">
        <v>4520</v>
      </c>
      <c r="C39" s="13">
        <f t="shared" si="0"/>
        <v>54240</v>
      </c>
    </row>
    <row r="40" spans="1:3" ht="23.25" x14ac:dyDescent="0.35">
      <c r="A40" s="27" t="s">
        <v>87</v>
      </c>
      <c r="B40" s="13"/>
      <c r="C40" s="13">
        <f t="shared" si="0"/>
        <v>0</v>
      </c>
    </row>
    <row r="41" spans="1:3" x14ac:dyDescent="0.25">
      <c r="A41" s="13" t="s">
        <v>76</v>
      </c>
      <c r="B41" s="13"/>
      <c r="C41" s="13">
        <f t="shared" si="0"/>
        <v>0</v>
      </c>
    </row>
    <row r="42" spans="1:3" x14ac:dyDescent="0.25">
      <c r="A42" s="13" t="s">
        <v>78</v>
      </c>
      <c r="B42" s="13"/>
      <c r="C42" s="13">
        <f t="shared" si="0"/>
        <v>0</v>
      </c>
    </row>
    <row r="43" spans="1:3" x14ac:dyDescent="0.25">
      <c r="A43" s="13" t="s">
        <v>77</v>
      </c>
      <c r="B43" s="13">
        <v>13840</v>
      </c>
      <c r="C43" s="13">
        <f t="shared" si="0"/>
        <v>166080</v>
      </c>
    </row>
    <row r="44" spans="1:3" ht="23.25" x14ac:dyDescent="0.35">
      <c r="A44" s="27" t="s">
        <v>88</v>
      </c>
      <c r="B44" s="13"/>
      <c r="C44" s="13">
        <f t="shared" si="0"/>
        <v>0</v>
      </c>
    </row>
    <row r="45" spans="1:3" x14ac:dyDescent="0.25">
      <c r="A45" s="13" t="s">
        <v>76</v>
      </c>
      <c r="B45" s="13"/>
      <c r="C45" s="13">
        <f t="shared" si="0"/>
        <v>0</v>
      </c>
    </row>
    <row r="46" spans="1:3" x14ac:dyDescent="0.25">
      <c r="A46" s="13" t="s">
        <v>78</v>
      </c>
      <c r="B46" s="13"/>
      <c r="C46" s="13">
        <f t="shared" si="0"/>
        <v>0</v>
      </c>
    </row>
    <row r="47" spans="1:3" x14ac:dyDescent="0.25">
      <c r="A47" s="13" t="s">
        <v>77</v>
      </c>
      <c r="B47" s="13">
        <v>8560</v>
      </c>
      <c r="C47" s="13">
        <f t="shared" si="0"/>
        <v>102720</v>
      </c>
    </row>
    <row r="48" spans="1:3" ht="23.25" x14ac:dyDescent="0.35">
      <c r="A48" s="28" t="s">
        <v>89</v>
      </c>
      <c r="B48" s="19"/>
      <c r="C48" s="19">
        <f t="shared" si="0"/>
        <v>0</v>
      </c>
    </row>
    <row r="49" spans="1:3" x14ac:dyDescent="0.25">
      <c r="A49" s="19" t="s">
        <v>76</v>
      </c>
      <c r="B49" s="19">
        <v>6050</v>
      </c>
      <c r="C49" s="19">
        <f t="shared" si="0"/>
        <v>72600</v>
      </c>
    </row>
    <row r="50" spans="1:3" x14ac:dyDescent="0.25">
      <c r="A50" s="19" t="s">
        <v>172</v>
      </c>
      <c r="B50" s="19">
        <v>1</v>
      </c>
      <c r="C50" s="19">
        <f t="shared" si="0"/>
        <v>12</v>
      </c>
    </row>
    <row r="51" spans="1:3" ht="23.25" x14ac:dyDescent="0.35">
      <c r="A51" s="25" t="s">
        <v>93</v>
      </c>
      <c r="B51" s="26"/>
      <c r="C51" s="26">
        <f t="shared" si="0"/>
        <v>0</v>
      </c>
    </row>
    <row r="52" spans="1:3" x14ac:dyDescent="0.25">
      <c r="A52" s="26" t="s">
        <v>76</v>
      </c>
      <c r="B52" s="26">
        <v>10160</v>
      </c>
      <c r="C52" s="26">
        <f t="shared" si="0"/>
        <v>121920</v>
      </c>
    </row>
  </sheetData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J58"/>
  <sheetViews>
    <sheetView tabSelected="1" workbookViewId="0">
      <selection activeCell="F10" sqref="F10"/>
    </sheetView>
  </sheetViews>
  <sheetFormatPr defaultColWidth="65.7109375" defaultRowHeight="15" x14ac:dyDescent="0.25"/>
  <cols>
    <col min="1" max="1" width="24.140625" customWidth="1"/>
    <col min="2" max="2" width="34.85546875" bestFit="1" customWidth="1"/>
    <col min="3" max="3" width="20.140625" customWidth="1"/>
    <col min="4" max="4" width="14.42578125" customWidth="1"/>
    <col min="5" max="5" width="11" customWidth="1"/>
    <col min="6" max="6" width="22.5703125" customWidth="1"/>
    <col min="7" max="8" width="19.42578125" customWidth="1"/>
    <col min="9" max="9" width="19.28515625" customWidth="1"/>
    <col min="10" max="10" width="26.42578125" customWidth="1"/>
  </cols>
  <sheetData>
    <row r="1" spans="1:10" ht="15.75" x14ac:dyDescent="0.25">
      <c r="A1" s="11" t="s">
        <v>68</v>
      </c>
      <c r="B1" s="11"/>
      <c r="C1" s="16" t="s">
        <v>107</v>
      </c>
    </row>
    <row r="2" spans="1:10" ht="19.5" thickBot="1" x14ac:dyDescent="0.3">
      <c r="A2" s="48" t="s">
        <v>927</v>
      </c>
      <c r="B2" s="49"/>
      <c r="C2" s="49"/>
    </row>
    <row r="3" spans="1:10" ht="16.5" thickTop="1" thickBot="1" x14ac:dyDescent="0.3">
      <c r="A3" s="2" t="s">
        <v>645</v>
      </c>
      <c r="B3" s="1" t="s">
        <v>647</v>
      </c>
      <c r="C3" s="1" t="s">
        <v>95</v>
      </c>
    </row>
    <row r="4" spans="1:10" ht="16.5" thickTop="1" thickBot="1" x14ac:dyDescent="0.3">
      <c r="A4" s="2" t="s">
        <v>645</v>
      </c>
      <c r="B4" s="1" t="s">
        <v>940</v>
      </c>
      <c r="C4" s="1" t="s">
        <v>99</v>
      </c>
    </row>
    <row r="5" spans="1:10" ht="16.5" thickTop="1" thickBot="1" x14ac:dyDescent="0.3">
      <c r="A5" s="2" t="s">
        <v>645</v>
      </c>
      <c r="B5" s="1" t="s">
        <v>1018</v>
      </c>
      <c r="C5" s="1" t="s">
        <v>95</v>
      </c>
    </row>
    <row r="6" spans="1:10" ht="16.5" thickTop="1" thickBot="1" x14ac:dyDescent="0.3">
      <c r="A6" s="2" t="s">
        <v>645</v>
      </c>
      <c r="B6" s="1" t="s">
        <v>1019</v>
      </c>
      <c r="C6" s="1" t="s">
        <v>99</v>
      </c>
    </row>
    <row r="7" spans="1:10" ht="16.5" thickTop="1" thickBot="1" x14ac:dyDescent="0.3">
      <c r="A7" s="2" t="s">
        <v>944</v>
      </c>
      <c r="B7" s="1" t="s">
        <v>945</v>
      </c>
      <c r="C7" s="1" t="s">
        <v>99</v>
      </c>
    </row>
    <row r="8" spans="1:10" ht="16.5" thickTop="1" thickBot="1" x14ac:dyDescent="0.3">
      <c r="A8" s="2" t="s">
        <v>646</v>
      </c>
      <c r="B8" s="1" t="s">
        <v>946</v>
      </c>
      <c r="C8" s="1" t="s">
        <v>95</v>
      </c>
    </row>
    <row r="9" spans="1:10" ht="16.5" thickTop="1" thickBot="1" x14ac:dyDescent="0.3">
      <c r="A9" s="2" t="s">
        <v>648</v>
      </c>
      <c r="B9" s="1" t="s">
        <v>647</v>
      </c>
      <c r="C9" s="1" t="s">
        <v>649</v>
      </c>
    </row>
    <row r="10" spans="1:10" ht="16.5" thickTop="1" thickBot="1" x14ac:dyDescent="0.3">
      <c r="A10" s="2" t="s">
        <v>648</v>
      </c>
      <c r="B10" s="1" t="s">
        <v>1018</v>
      </c>
      <c r="C10" s="1" t="s">
        <v>649</v>
      </c>
    </row>
    <row r="11" spans="1:10" ht="15.75" thickTop="1" x14ac:dyDescent="0.25">
      <c r="A11" s="44" t="s">
        <v>941</v>
      </c>
      <c r="B11" s="45" t="s">
        <v>943</v>
      </c>
      <c r="C11" s="45" t="s">
        <v>749</v>
      </c>
    </row>
    <row r="12" spans="1:10" x14ac:dyDescent="0.25">
      <c r="A12" s="44" t="s">
        <v>942</v>
      </c>
      <c r="B12" s="45" t="s">
        <v>943</v>
      </c>
      <c r="C12" s="45" t="s">
        <v>781</v>
      </c>
    </row>
    <row r="15" spans="1:10" ht="15.75" x14ac:dyDescent="0.25">
      <c r="A15" s="11" t="s">
        <v>68</v>
      </c>
      <c r="B15" s="11" t="s">
        <v>67</v>
      </c>
      <c r="C15" s="11" t="s">
        <v>0</v>
      </c>
      <c r="D15" s="11" t="s">
        <v>50</v>
      </c>
      <c r="E15" s="11" t="s">
        <v>241</v>
      </c>
      <c r="F15" s="16" t="s">
        <v>107</v>
      </c>
      <c r="G15" s="11" t="s">
        <v>242</v>
      </c>
      <c r="H15" s="11" t="s">
        <v>243</v>
      </c>
      <c r="I15" s="11" t="s">
        <v>244</v>
      </c>
      <c r="J15" s="40" t="s">
        <v>245</v>
      </c>
    </row>
    <row r="16" spans="1:10" ht="19.5" thickBot="1" x14ac:dyDescent="0.3">
      <c r="A16" s="46" t="s">
        <v>645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6.5" thickTop="1" thickBot="1" x14ac:dyDescent="0.3">
      <c r="A17" s="38" t="s">
        <v>95</v>
      </c>
      <c r="B17" s="1" t="s">
        <v>70</v>
      </c>
      <c r="C17" s="2" t="s">
        <v>90</v>
      </c>
      <c r="D17" s="4">
        <v>108</v>
      </c>
      <c r="E17" s="15">
        <f>D17*5</f>
        <v>540</v>
      </c>
      <c r="F17" s="2" t="s">
        <v>95</v>
      </c>
      <c r="G17" s="1" t="s">
        <v>69</v>
      </c>
      <c r="H17" s="1"/>
      <c r="I17" s="1" t="s">
        <v>249</v>
      </c>
      <c r="J17" s="41"/>
    </row>
    <row r="18" spans="1:10" ht="16.5" thickTop="1" thickBot="1" x14ac:dyDescent="0.3">
      <c r="A18" s="38" t="s">
        <v>1012</v>
      </c>
      <c r="B18" s="1" t="s">
        <v>138</v>
      </c>
      <c r="C18" s="2" t="s">
        <v>90</v>
      </c>
      <c r="D18" s="4">
        <v>51</v>
      </c>
      <c r="E18" s="15">
        <f t="shared" ref="E18" si="0">D18*5</f>
        <v>255</v>
      </c>
      <c r="F18" s="2" t="s">
        <v>95</v>
      </c>
      <c r="G18" s="1" t="s">
        <v>295</v>
      </c>
      <c r="H18" s="1"/>
      <c r="I18" s="1" t="s">
        <v>249</v>
      </c>
      <c r="J18" s="41"/>
    </row>
    <row r="19" spans="1:10" ht="16.5" thickTop="1" thickBot="1" x14ac:dyDescent="0.3">
      <c r="A19" s="1" t="s">
        <v>95</v>
      </c>
      <c r="B19" s="1" t="s">
        <v>708</v>
      </c>
      <c r="C19" s="2" t="s">
        <v>90</v>
      </c>
      <c r="D19" s="4">
        <v>11</v>
      </c>
      <c r="E19" s="15">
        <f t="shared" ref="E19:E37" si="1">D19*5</f>
        <v>55</v>
      </c>
      <c r="F19" s="2" t="s">
        <v>95</v>
      </c>
      <c r="G19" s="1" t="s">
        <v>295</v>
      </c>
      <c r="H19" s="1"/>
      <c r="I19" s="1" t="s">
        <v>249</v>
      </c>
      <c r="J19" s="41"/>
    </row>
    <row r="20" spans="1:10" ht="16.5" thickTop="1" thickBot="1" x14ac:dyDescent="0.3">
      <c r="A20" s="1" t="s">
        <v>1016</v>
      </c>
      <c r="B20" s="1" t="s">
        <v>1015</v>
      </c>
      <c r="C20" s="2" t="s">
        <v>90</v>
      </c>
      <c r="D20" s="4">
        <v>127</v>
      </c>
      <c r="E20" s="15">
        <f>D20*5</f>
        <v>635</v>
      </c>
      <c r="F20" s="2" t="s">
        <v>95</v>
      </c>
      <c r="G20" s="1" t="s">
        <v>176</v>
      </c>
      <c r="H20" s="1"/>
      <c r="I20" s="1" t="s">
        <v>249</v>
      </c>
      <c r="J20" s="41"/>
    </row>
    <row r="21" spans="1:10" ht="31.5" thickTop="1" thickBot="1" x14ac:dyDescent="0.3">
      <c r="A21" s="38" t="s">
        <v>951</v>
      </c>
      <c r="B21" s="1" t="s">
        <v>950</v>
      </c>
      <c r="C21" s="2" t="s">
        <v>90</v>
      </c>
      <c r="D21" s="4">
        <v>1041</v>
      </c>
      <c r="E21" s="15">
        <f t="shared" si="1"/>
        <v>5205</v>
      </c>
      <c r="F21" s="2" t="s">
        <v>95</v>
      </c>
      <c r="G21" s="1" t="s">
        <v>176</v>
      </c>
      <c r="H21" s="1"/>
      <c r="I21" s="1" t="s">
        <v>249</v>
      </c>
      <c r="J21" s="41"/>
    </row>
    <row r="22" spans="1:10" ht="16.5" thickTop="1" thickBot="1" x14ac:dyDescent="0.3">
      <c r="A22" s="1" t="s">
        <v>953</v>
      </c>
      <c r="B22" s="1" t="s">
        <v>952</v>
      </c>
      <c r="C22" s="2" t="s">
        <v>90</v>
      </c>
      <c r="D22" s="4">
        <v>58</v>
      </c>
      <c r="E22" s="15">
        <f t="shared" si="1"/>
        <v>290</v>
      </c>
      <c r="F22" s="2" t="s">
        <v>95</v>
      </c>
      <c r="G22" s="1" t="s">
        <v>176</v>
      </c>
      <c r="H22" s="1"/>
      <c r="I22" s="1" t="s">
        <v>249</v>
      </c>
      <c r="J22" s="41"/>
    </row>
    <row r="23" spans="1:10" ht="31.5" thickTop="1" thickBot="1" x14ac:dyDescent="0.3">
      <c r="A23" s="38" t="s">
        <v>955</v>
      </c>
      <c r="B23" s="1" t="s">
        <v>954</v>
      </c>
      <c r="C23" s="2" t="s">
        <v>78</v>
      </c>
      <c r="D23" s="4">
        <v>9</v>
      </c>
      <c r="E23" s="15">
        <f>D23*10</f>
        <v>90</v>
      </c>
      <c r="F23" s="2" t="s">
        <v>95</v>
      </c>
      <c r="G23" s="1" t="s">
        <v>176</v>
      </c>
      <c r="H23" s="1"/>
      <c r="I23" s="1" t="s">
        <v>249</v>
      </c>
      <c r="J23" s="41"/>
    </row>
    <row r="24" spans="1:10" ht="16.5" thickTop="1" thickBot="1" x14ac:dyDescent="0.3">
      <c r="A24" s="38" t="s">
        <v>957</v>
      </c>
      <c r="B24" s="1" t="s">
        <v>956</v>
      </c>
      <c r="C24" s="2" t="s">
        <v>90</v>
      </c>
      <c r="D24" s="4">
        <v>38</v>
      </c>
      <c r="E24" s="15">
        <f t="shared" si="1"/>
        <v>190</v>
      </c>
      <c r="F24" s="2" t="s">
        <v>95</v>
      </c>
      <c r="G24" s="1" t="s">
        <v>176</v>
      </c>
      <c r="H24" s="1"/>
      <c r="I24" s="1" t="s">
        <v>249</v>
      </c>
      <c r="J24" s="41"/>
    </row>
    <row r="25" spans="1:10" ht="16.5" thickTop="1" thickBot="1" x14ac:dyDescent="0.3">
      <c r="A25" s="38" t="s">
        <v>959</v>
      </c>
      <c r="B25" s="1" t="s">
        <v>958</v>
      </c>
      <c r="C25" s="2" t="s">
        <v>90</v>
      </c>
      <c r="D25" s="4">
        <v>50</v>
      </c>
      <c r="E25" s="15">
        <f t="shared" si="1"/>
        <v>250</v>
      </c>
      <c r="F25" s="2" t="s">
        <v>95</v>
      </c>
      <c r="G25" s="1" t="s">
        <v>176</v>
      </c>
      <c r="H25" s="1"/>
      <c r="I25" s="1" t="s">
        <v>249</v>
      </c>
      <c r="J25" s="41"/>
    </row>
    <row r="26" spans="1:10" ht="31.5" thickTop="1" thickBot="1" x14ac:dyDescent="0.3">
      <c r="A26" s="1" t="s">
        <v>949</v>
      </c>
      <c r="B26" s="1" t="s">
        <v>948</v>
      </c>
      <c r="C26" s="2" t="s">
        <v>90</v>
      </c>
      <c r="D26" s="4">
        <v>22</v>
      </c>
      <c r="E26" s="15">
        <f>D26*5</f>
        <v>110</v>
      </c>
      <c r="F26" s="2" t="s">
        <v>99</v>
      </c>
      <c r="G26" s="1" t="s">
        <v>947</v>
      </c>
      <c r="H26" s="1"/>
      <c r="I26" s="1" t="s">
        <v>249</v>
      </c>
      <c r="J26" s="41"/>
    </row>
    <row r="27" spans="1:10" ht="16.5" thickTop="1" thickBot="1" x14ac:dyDescent="0.3">
      <c r="A27" s="38" t="s">
        <v>961</v>
      </c>
      <c r="B27" s="1" t="s">
        <v>960</v>
      </c>
      <c r="C27" s="2" t="s">
        <v>90</v>
      </c>
      <c r="D27" s="4">
        <v>324</v>
      </c>
      <c r="E27" s="15">
        <f t="shared" si="1"/>
        <v>1620</v>
      </c>
      <c r="F27" s="2" t="s">
        <v>99</v>
      </c>
      <c r="G27" s="1" t="s">
        <v>176</v>
      </c>
      <c r="H27" s="1"/>
      <c r="I27" s="1" t="s">
        <v>249</v>
      </c>
      <c r="J27" s="41"/>
    </row>
    <row r="28" spans="1:10" ht="16.5" thickTop="1" thickBot="1" x14ac:dyDescent="0.3">
      <c r="A28" s="38" t="s">
        <v>702</v>
      </c>
      <c r="B28" s="1" t="s">
        <v>962</v>
      </c>
      <c r="C28" s="2" t="s">
        <v>90</v>
      </c>
      <c r="D28" s="4">
        <v>12</v>
      </c>
      <c r="E28" s="15">
        <f t="shared" si="1"/>
        <v>60</v>
      </c>
      <c r="F28" s="2" t="s">
        <v>99</v>
      </c>
      <c r="G28" s="1" t="s">
        <v>176</v>
      </c>
      <c r="H28" s="1"/>
      <c r="I28" s="1" t="s">
        <v>249</v>
      </c>
      <c r="J28" s="41"/>
    </row>
    <row r="29" spans="1:10" ht="31.5" thickTop="1" thickBot="1" x14ac:dyDescent="0.3">
      <c r="A29" s="38" t="s">
        <v>964</v>
      </c>
      <c r="B29" s="1" t="s">
        <v>963</v>
      </c>
      <c r="C29" s="2" t="s">
        <v>90</v>
      </c>
      <c r="D29" s="4">
        <v>667</v>
      </c>
      <c r="E29" s="15">
        <f t="shared" si="1"/>
        <v>3335</v>
      </c>
      <c r="F29" s="2" t="s">
        <v>99</v>
      </c>
      <c r="G29" s="1" t="s">
        <v>176</v>
      </c>
      <c r="H29" s="1"/>
      <c r="I29" s="1" t="s">
        <v>249</v>
      </c>
      <c r="J29" s="41"/>
    </row>
    <row r="30" spans="1:10" ht="31.5" thickTop="1" thickBot="1" x14ac:dyDescent="0.3">
      <c r="A30" s="38" t="s">
        <v>965</v>
      </c>
      <c r="B30" s="1" t="s">
        <v>948</v>
      </c>
      <c r="C30" s="2" t="s">
        <v>90</v>
      </c>
      <c r="D30" s="4">
        <v>22</v>
      </c>
      <c r="E30" s="15">
        <f t="shared" si="1"/>
        <v>110</v>
      </c>
      <c r="F30" s="2" t="s">
        <v>99</v>
      </c>
      <c r="G30" s="1" t="s">
        <v>176</v>
      </c>
      <c r="H30" s="1"/>
      <c r="I30" s="1" t="s">
        <v>249</v>
      </c>
      <c r="J30" s="41"/>
    </row>
    <row r="31" spans="1:10" ht="16.5" thickTop="1" thickBot="1" x14ac:dyDescent="0.3">
      <c r="A31" s="38" t="s">
        <v>967</v>
      </c>
      <c r="B31" s="1" t="s">
        <v>966</v>
      </c>
      <c r="C31" s="2" t="s">
        <v>90</v>
      </c>
      <c r="D31" s="4">
        <v>3</v>
      </c>
      <c r="E31" s="15">
        <f t="shared" si="1"/>
        <v>15</v>
      </c>
      <c r="F31" s="2" t="s">
        <v>99</v>
      </c>
      <c r="G31" s="1" t="s">
        <v>176</v>
      </c>
      <c r="H31" s="1"/>
      <c r="I31" s="1" t="s">
        <v>249</v>
      </c>
      <c r="J31" s="41"/>
    </row>
    <row r="32" spans="1:10" ht="16.5" thickTop="1" thickBot="1" x14ac:dyDescent="0.3">
      <c r="A32" s="38" t="s">
        <v>969</v>
      </c>
      <c r="B32" s="1" t="s">
        <v>968</v>
      </c>
      <c r="C32" s="2" t="s">
        <v>90</v>
      </c>
      <c r="D32" s="4">
        <v>262</v>
      </c>
      <c r="E32" s="15">
        <f t="shared" si="1"/>
        <v>1310</v>
      </c>
      <c r="F32" s="2" t="s">
        <v>99</v>
      </c>
      <c r="G32" s="1" t="s">
        <v>176</v>
      </c>
      <c r="H32" s="1"/>
      <c r="I32" s="1" t="s">
        <v>249</v>
      </c>
      <c r="J32" s="41"/>
    </row>
    <row r="33" spans="1:10" ht="31.5" thickTop="1" thickBot="1" x14ac:dyDescent="0.3">
      <c r="A33" s="38" t="s">
        <v>971</v>
      </c>
      <c r="B33" s="1" t="s">
        <v>970</v>
      </c>
      <c r="C33" s="2" t="s">
        <v>78</v>
      </c>
      <c r="D33" s="4">
        <v>6</v>
      </c>
      <c r="E33" s="15">
        <f>D33*10</f>
        <v>60</v>
      </c>
      <c r="F33" s="2" t="s">
        <v>99</v>
      </c>
      <c r="G33" s="1" t="s">
        <v>176</v>
      </c>
      <c r="H33" s="1"/>
      <c r="I33" s="1" t="s">
        <v>249</v>
      </c>
      <c r="J33" s="41"/>
    </row>
    <row r="34" spans="1:10" ht="16.5" thickTop="1" thickBot="1" x14ac:dyDescent="0.3">
      <c r="A34" s="38" t="s">
        <v>961</v>
      </c>
      <c r="B34" s="1" t="s">
        <v>973</v>
      </c>
      <c r="C34" s="2" t="s">
        <v>90</v>
      </c>
      <c r="D34" s="4">
        <v>285</v>
      </c>
      <c r="E34" s="15">
        <f t="shared" si="1"/>
        <v>1425</v>
      </c>
      <c r="F34" s="2" t="s">
        <v>972</v>
      </c>
      <c r="G34" s="1" t="s">
        <v>176</v>
      </c>
      <c r="H34" s="1"/>
      <c r="I34" s="1" t="s">
        <v>249</v>
      </c>
      <c r="J34" s="41"/>
    </row>
    <row r="35" spans="1:10" ht="16.5" thickTop="1" thickBot="1" x14ac:dyDescent="0.3">
      <c r="A35" s="38" t="s">
        <v>975</v>
      </c>
      <c r="B35" s="1" t="s">
        <v>974</v>
      </c>
      <c r="C35" s="2" t="s">
        <v>90</v>
      </c>
      <c r="D35" s="4">
        <v>740</v>
      </c>
      <c r="E35" s="15">
        <f t="shared" si="1"/>
        <v>3700</v>
      </c>
      <c r="F35" s="2" t="s">
        <v>99</v>
      </c>
      <c r="G35" s="1" t="s">
        <v>69</v>
      </c>
      <c r="H35" s="1"/>
      <c r="I35" s="1" t="s">
        <v>249</v>
      </c>
      <c r="J35" s="41"/>
    </row>
    <row r="36" spans="1:10" ht="16.5" thickTop="1" thickBot="1" x14ac:dyDescent="0.3">
      <c r="A36" s="38" t="s">
        <v>977</v>
      </c>
      <c r="B36" s="1" t="s">
        <v>976</v>
      </c>
      <c r="C36" s="2" t="s">
        <v>90</v>
      </c>
      <c r="D36" s="4">
        <v>36</v>
      </c>
      <c r="E36" s="15">
        <f t="shared" si="1"/>
        <v>180</v>
      </c>
      <c r="F36" s="2" t="s">
        <v>99</v>
      </c>
      <c r="G36" s="1" t="s">
        <v>69</v>
      </c>
      <c r="H36" s="1"/>
      <c r="I36" s="1" t="s">
        <v>249</v>
      </c>
      <c r="J36" s="41"/>
    </row>
    <row r="37" spans="1:10" ht="16.5" thickTop="1" thickBot="1" x14ac:dyDescent="0.3">
      <c r="A37" s="38" t="s">
        <v>979</v>
      </c>
      <c r="B37" s="1" t="s">
        <v>978</v>
      </c>
      <c r="C37" s="2" t="s">
        <v>90</v>
      </c>
      <c r="D37" s="4">
        <v>1</v>
      </c>
      <c r="E37" s="15">
        <f t="shared" si="1"/>
        <v>5</v>
      </c>
      <c r="F37" s="2" t="s">
        <v>99</v>
      </c>
      <c r="G37" s="1" t="s">
        <v>69</v>
      </c>
      <c r="H37" s="1"/>
      <c r="I37" s="1" t="s">
        <v>249</v>
      </c>
      <c r="J37" s="41"/>
    </row>
    <row r="38" spans="1:10" ht="16.5" thickTop="1" thickBot="1" x14ac:dyDescent="0.3">
      <c r="A38" s="38" t="s">
        <v>981</v>
      </c>
      <c r="B38" s="1" t="s">
        <v>980</v>
      </c>
      <c r="C38" s="2" t="s">
        <v>78</v>
      </c>
      <c r="D38" s="4">
        <v>2</v>
      </c>
      <c r="E38" s="15">
        <f t="shared" ref="E38:E53" si="2">D38*10</f>
        <v>20</v>
      </c>
      <c r="F38" s="2" t="s">
        <v>99</v>
      </c>
      <c r="G38" s="1" t="s">
        <v>69</v>
      </c>
      <c r="H38" s="1"/>
      <c r="I38" s="1" t="s">
        <v>249</v>
      </c>
      <c r="J38" s="41"/>
    </row>
    <row r="39" spans="1:10" ht="16.5" thickTop="1" thickBot="1" x14ac:dyDescent="0.3">
      <c r="A39" s="38" t="s">
        <v>983</v>
      </c>
      <c r="B39" s="1" t="s">
        <v>982</v>
      </c>
      <c r="C39" s="2" t="s">
        <v>78</v>
      </c>
      <c r="D39" s="4">
        <v>2</v>
      </c>
      <c r="E39" s="15">
        <f t="shared" si="2"/>
        <v>20</v>
      </c>
      <c r="F39" s="2" t="s">
        <v>99</v>
      </c>
      <c r="G39" s="1" t="s">
        <v>69</v>
      </c>
      <c r="H39" s="1"/>
      <c r="I39" s="1" t="s">
        <v>249</v>
      </c>
      <c r="J39" s="41"/>
    </row>
    <row r="40" spans="1:10" ht="16.5" thickTop="1" thickBot="1" x14ac:dyDescent="0.3">
      <c r="A40" s="38" t="s">
        <v>985</v>
      </c>
      <c r="B40" s="1" t="s">
        <v>984</v>
      </c>
      <c r="C40" s="2" t="s">
        <v>78</v>
      </c>
      <c r="D40" s="4">
        <v>2</v>
      </c>
      <c r="E40" s="15">
        <f t="shared" si="2"/>
        <v>20</v>
      </c>
      <c r="F40" s="2" t="s">
        <v>99</v>
      </c>
      <c r="G40" s="1" t="s">
        <v>69</v>
      </c>
      <c r="H40" s="1"/>
      <c r="I40" s="1" t="s">
        <v>249</v>
      </c>
      <c r="J40" s="41"/>
    </row>
    <row r="41" spans="1:10" ht="16.5" thickTop="1" thickBot="1" x14ac:dyDescent="0.3">
      <c r="A41" s="38" t="s">
        <v>987</v>
      </c>
      <c r="B41" s="1" t="s">
        <v>986</v>
      </c>
      <c r="C41" s="2" t="s">
        <v>78</v>
      </c>
      <c r="D41" s="4">
        <v>2</v>
      </c>
      <c r="E41" s="15">
        <f t="shared" si="2"/>
        <v>20</v>
      </c>
      <c r="F41" s="2" t="s">
        <v>99</v>
      </c>
      <c r="G41" s="1" t="s">
        <v>69</v>
      </c>
      <c r="H41" s="1"/>
      <c r="I41" s="1" t="s">
        <v>249</v>
      </c>
      <c r="J41" s="41"/>
    </row>
    <row r="42" spans="1:10" ht="16.5" thickTop="1" thickBot="1" x14ac:dyDescent="0.3">
      <c r="A42" s="38" t="s">
        <v>989</v>
      </c>
      <c r="B42" s="1" t="s">
        <v>988</v>
      </c>
      <c r="C42" s="2" t="s">
        <v>78</v>
      </c>
      <c r="D42" s="4">
        <v>2</v>
      </c>
      <c r="E42" s="15">
        <f t="shared" si="2"/>
        <v>20</v>
      </c>
      <c r="F42" s="2" t="s">
        <v>99</v>
      </c>
      <c r="G42" s="1" t="s">
        <v>69</v>
      </c>
      <c r="H42" s="1"/>
      <c r="I42" s="1" t="s">
        <v>249</v>
      </c>
      <c r="J42" s="41"/>
    </row>
    <row r="43" spans="1:10" ht="16.5" thickTop="1" thickBot="1" x14ac:dyDescent="0.3">
      <c r="A43" s="38" t="s">
        <v>991</v>
      </c>
      <c r="B43" s="1" t="s">
        <v>990</v>
      </c>
      <c r="C43" s="2" t="s">
        <v>78</v>
      </c>
      <c r="D43" s="4">
        <v>2</v>
      </c>
      <c r="E43" s="15">
        <f t="shared" si="2"/>
        <v>20</v>
      </c>
      <c r="F43" s="2" t="s">
        <v>99</v>
      </c>
      <c r="G43" s="1" t="s">
        <v>69</v>
      </c>
      <c r="H43" s="1"/>
      <c r="I43" s="1" t="s">
        <v>249</v>
      </c>
      <c r="J43" s="41"/>
    </row>
    <row r="44" spans="1:10" ht="16.5" thickTop="1" thickBot="1" x14ac:dyDescent="0.3">
      <c r="A44" s="38" t="s">
        <v>993</v>
      </c>
      <c r="B44" s="1" t="s">
        <v>992</v>
      </c>
      <c r="C44" s="2" t="s">
        <v>78</v>
      </c>
      <c r="D44" s="4">
        <v>2</v>
      </c>
      <c r="E44" s="15">
        <f t="shared" si="2"/>
        <v>20</v>
      </c>
      <c r="F44" s="2" t="s">
        <v>99</v>
      </c>
      <c r="G44" s="1" t="s">
        <v>69</v>
      </c>
      <c r="H44" s="1"/>
      <c r="I44" s="1" t="s">
        <v>249</v>
      </c>
      <c r="J44" s="41"/>
    </row>
    <row r="45" spans="1:10" ht="16.5" thickTop="1" thickBot="1" x14ac:dyDescent="0.3">
      <c r="A45" s="38" t="s">
        <v>995</v>
      </c>
      <c r="B45" s="1" t="s">
        <v>994</v>
      </c>
      <c r="C45" s="2" t="s">
        <v>78</v>
      </c>
      <c r="D45" s="4">
        <v>2</v>
      </c>
      <c r="E45" s="15">
        <f t="shared" si="2"/>
        <v>20</v>
      </c>
      <c r="F45" s="2" t="s">
        <v>99</v>
      </c>
      <c r="G45" s="1" t="s">
        <v>69</v>
      </c>
      <c r="H45" s="1"/>
      <c r="I45" s="1" t="s">
        <v>249</v>
      </c>
      <c r="J45" s="41"/>
    </row>
    <row r="46" spans="1:10" ht="16.5" thickTop="1" thickBot="1" x14ac:dyDescent="0.3">
      <c r="A46" s="38" t="s">
        <v>997</v>
      </c>
      <c r="B46" s="1" t="s">
        <v>996</v>
      </c>
      <c r="C46" s="2" t="s">
        <v>78</v>
      </c>
      <c r="D46" s="4">
        <v>2</v>
      </c>
      <c r="E46" s="15">
        <f t="shared" si="2"/>
        <v>20</v>
      </c>
      <c r="F46" s="2" t="s">
        <v>99</v>
      </c>
      <c r="G46" s="1" t="s">
        <v>69</v>
      </c>
      <c r="H46" s="1"/>
      <c r="I46" s="1" t="s">
        <v>249</v>
      </c>
      <c r="J46" s="41"/>
    </row>
    <row r="47" spans="1:10" ht="16.5" thickTop="1" thickBot="1" x14ac:dyDescent="0.3">
      <c r="A47" s="38" t="s">
        <v>999</v>
      </c>
      <c r="B47" s="1" t="s">
        <v>998</v>
      </c>
      <c r="C47" s="2" t="s">
        <v>78</v>
      </c>
      <c r="D47" s="4">
        <v>2</v>
      </c>
      <c r="E47" s="15">
        <f t="shared" si="2"/>
        <v>20</v>
      </c>
      <c r="F47" s="2" t="s">
        <v>99</v>
      </c>
      <c r="G47" s="1" t="s">
        <v>69</v>
      </c>
      <c r="H47" s="1"/>
      <c r="I47" s="1" t="s">
        <v>249</v>
      </c>
      <c r="J47" s="41"/>
    </row>
    <row r="48" spans="1:10" ht="16.5" thickTop="1" thickBot="1" x14ac:dyDescent="0.3">
      <c r="A48" s="38" t="s">
        <v>1001</v>
      </c>
      <c r="B48" s="1" t="s">
        <v>1000</v>
      </c>
      <c r="C48" s="2" t="s">
        <v>78</v>
      </c>
      <c r="D48" s="4">
        <v>2</v>
      </c>
      <c r="E48" s="15">
        <f t="shared" si="2"/>
        <v>20</v>
      </c>
      <c r="F48" s="2" t="s">
        <v>99</v>
      </c>
      <c r="G48" s="1" t="s">
        <v>69</v>
      </c>
      <c r="H48" s="1"/>
      <c r="I48" s="1" t="s">
        <v>249</v>
      </c>
      <c r="J48" s="41"/>
    </row>
    <row r="49" spans="1:10" ht="16.5" thickTop="1" thickBot="1" x14ac:dyDescent="0.3">
      <c r="A49" s="38" t="s">
        <v>1003</v>
      </c>
      <c r="B49" s="1" t="s">
        <v>1002</v>
      </c>
      <c r="C49" s="2" t="s">
        <v>78</v>
      </c>
      <c r="D49" s="4">
        <v>2</v>
      </c>
      <c r="E49" s="15">
        <f t="shared" si="2"/>
        <v>20</v>
      </c>
      <c r="F49" s="2" t="s">
        <v>99</v>
      </c>
      <c r="G49" s="1" t="s">
        <v>69</v>
      </c>
      <c r="H49" s="1"/>
      <c r="I49" s="1" t="s">
        <v>249</v>
      </c>
      <c r="J49" s="41"/>
    </row>
    <row r="50" spans="1:10" ht="16.5" thickTop="1" thickBot="1" x14ac:dyDescent="0.3">
      <c r="A50" s="38" t="s">
        <v>1005</v>
      </c>
      <c r="B50" s="1" t="s">
        <v>1004</v>
      </c>
      <c r="C50" s="2" t="s">
        <v>78</v>
      </c>
      <c r="D50" s="4">
        <v>2</v>
      </c>
      <c r="E50" s="15">
        <f t="shared" si="2"/>
        <v>20</v>
      </c>
      <c r="F50" s="2" t="s">
        <v>99</v>
      </c>
      <c r="G50" s="1" t="s">
        <v>69</v>
      </c>
      <c r="H50" s="1"/>
      <c r="I50" s="1" t="s">
        <v>249</v>
      </c>
      <c r="J50" s="41"/>
    </row>
    <row r="51" spans="1:10" ht="16.5" thickTop="1" thickBot="1" x14ac:dyDescent="0.3">
      <c r="A51" s="38" t="s">
        <v>1007</v>
      </c>
      <c r="B51" s="1" t="s">
        <v>1006</v>
      </c>
      <c r="C51" s="2" t="s">
        <v>78</v>
      </c>
      <c r="D51" s="4">
        <v>2</v>
      </c>
      <c r="E51" s="15">
        <f t="shared" si="2"/>
        <v>20</v>
      </c>
      <c r="F51" s="2" t="s">
        <v>99</v>
      </c>
      <c r="G51" s="1" t="s">
        <v>69</v>
      </c>
      <c r="H51" s="1"/>
      <c r="I51" s="1" t="s">
        <v>249</v>
      </c>
      <c r="J51" s="41"/>
    </row>
    <row r="52" spans="1:10" ht="16.5" thickTop="1" thickBot="1" x14ac:dyDescent="0.3">
      <c r="A52" s="38" t="s">
        <v>1009</v>
      </c>
      <c r="B52" s="1" t="s">
        <v>1008</v>
      </c>
      <c r="C52" s="2" t="s">
        <v>78</v>
      </c>
      <c r="D52" s="4">
        <v>2</v>
      </c>
      <c r="E52" s="15">
        <f t="shared" si="2"/>
        <v>20</v>
      </c>
      <c r="F52" s="2" t="s">
        <v>99</v>
      </c>
      <c r="G52" s="1" t="s">
        <v>69</v>
      </c>
      <c r="H52" s="1"/>
      <c r="I52" s="1" t="s">
        <v>249</v>
      </c>
      <c r="J52" s="41"/>
    </row>
    <row r="53" spans="1:10" ht="16.5" thickTop="1" thickBot="1" x14ac:dyDescent="0.3">
      <c r="A53" s="38" t="s">
        <v>1011</v>
      </c>
      <c r="B53" s="1" t="s">
        <v>1010</v>
      </c>
      <c r="C53" s="2" t="s">
        <v>78</v>
      </c>
      <c r="D53" s="4">
        <v>2</v>
      </c>
      <c r="E53" s="15">
        <f t="shared" si="2"/>
        <v>20</v>
      </c>
      <c r="F53" s="2" t="s">
        <v>99</v>
      </c>
      <c r="G53" s="1" t="s">
        <v>69</v>
      </c>
      <c r="H53" s="1"/>
      <c r="I53" s="1" t="s">
        <v>249</v>
      </c>
      <c r="J53" s="41"/>
    </row>
    <row r="54" spans="1:10" ht="16.5" thickTop="1" thickBot="1" x14ac:dyDescent="0.3">
      <c r="A54" s="1" t="s">
        <v>975</v>
      </c>
      <c r="B54" s="1" t="s">
        <v>1013</v>
      </c>
      <c r="C54" s="2" t="s">
        <v>78</v>
      </c>
      <c r="D54" s="4">
        <v>161</v>
      </c>
      <c r="E54" s="15">
        <f t="shared" ref="E54:E55" si="3">D54*10</f>
        <v>1610</v>
      </c>
      <c r="F54" s="2" t="s">
        <v>99</v>
      </c>
      <c r="G54" s="1" t="s">
        <v>93</v>
      </c>
      <c r="H54" s="1"/>
      <c r="I54" s="1" t="s">
        <v>249</v>
      </c>
      <c r="J54" s="41"/>
    </row>
    <row r="55" spans="1:10" ht="16.5" thickTop="1" thickBot="1" x14ac:dyDescent="0.3">
      <c r="A55" s="1" t="s">
        <v>977</v>
      </c>
      <c r="B55" s="1" t="s">
        <v>125</v>
      </c>
      <c r="C55" s="2" t="s">
        <v>78</v>
      </c>
      <c r="D55" s="4">
        <v>22</v>
      </c>
      <c r="E55" s="15">
        <f t="shared" si="3"/>
        <v>220</v>
      </c>
      <c r="F55" s="2" t="s">
        <v>99</v>
      </c>
      <c r="G55" s="1" t="s">
        <v>93</v>
      </c>
      <c r="H55" s="1"/>
      <c r="I55" s="1" t="s">
        <v>249</v>
      </c>
      <c r="J55" s="41"/>
    </row>
    <row r="56" spans="1:10" ht="16.5" thickTop="1" thickBot="1" x14ac:dyDescent="0.3">
      <c r="A56" s="1" t="s">
        <v>969</v>
      </c>
      <c r="B56" s="1" t="s">
        <v>126</v>
      </c>
      <c r="C56" s="2" t="s">
        <v>90</v>
      </c>
      <c r="D56" s="4">
        <v>194</v>
      </c>
      <c r="E56" s="15">
        <f t="shared" ref="E56:E57" si="4">D56*5</f>
        <v>970</v>
      </c>
      <c r="F56" s="2" t="s">
        <v>99</v>
      </c>
      <c r="G56" s="1" t="s">
        <v>93</v>
      </c>
      <c r="H56" s="1"/>
      <c r="I56" s="1" t="s">
        <v>249</v>
      </c>
      <c r="J56" s="41"/>
    </row>
    <row r="57" spans="1:10" ht="16.5" thickTop="1" thickBot="1" x14ac:dyDescent="0.3">
      <c r="A57" s="1" t="s">
        <v>961</v>
      </c>
      <c r="B57" s="1" t="s">
        <v>1014</v>
      </c>
      <c r="C57" s="2" t="s">
        <v>90</v>
      </c>
      <c r="D57" s="4">
        <v>42</v>
      </c>
      <c r="E57" s="15">
        <f t="shared" si="4"/>
        <v>210</v>
      </c>
      <c r="F57" s="2" t="s">
        <v>99</v>
      </c>
      <c r="G57" s="1" t="s">
        <v>93</v>
      </c>
      <c r="H57" s="1"/>
      <c r="I57" s="1" t="s">
        <v>249</v>
      </c>
      <c r="J57" s="41"/>
    </row>
    <row r="58" spans="1:10" ht="15.75" thickTop="1" x14ac:dyDescent="0.25"/>
  </sheetData>
  <mergeCells count="2">
    <mergeCell ref="A2:C2"/>
    <mergeCell ref="A16:J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80"/>
  <sheetViews>
    <sheetView workbookViewId="0">
      <selection activeCell="B85" sqref="B85"/>
    </sheetView>
  </sheetViews>
  <sheetFormatPr defaultColWidth="45.28515625" defaultRowHeight="15" x14ac:dyDescent="0.25"/>
  <cols>
    <col min="1" max="1" width="38.140625" bestFit="1" customWidth="1"/>
    <col min="2" max="2" width="32.140625" bestFit="1" customWidth="1"/>
    <col min="3" max="3" width="13.5703125" bestFit="1" customWidth="1"/>
    <col min="4" max="4" width="8.28515625" bestFit="1" customWidth="1"/>
    <col min="5" max="5" width="21" customWidth="1"/>
    <col min="6" max="6" width="21.7109375" bestFit="1" customWidth="1"/>
    <col min="7" max="7" width="13.28515625" customWidth="1"/>
    <col min="8" max="8" width="16.28515625" bestFit="1" customWidth="1"/>
    <col min="9" max="9" width="13.140625" bestFit="1" customWidth="1"/>
    <col min="10" max="10" width="22" bestFit="1" customWidth="1"/>
    <col min="11" max="11" width="0" hidden="1" customWidth="1"/>
  </cols>
  <sheetData>
    <row r="1" spans="1:11" ht="15.75" x14ac:dyDescent="0.2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241</v>
      </c>
      <c r="F1" s="16" t="s">
        <v>107</v>
      </c>
      <c r="G1" s="11" t="s">
        <v>242</v>
      </c>
      <c r="H1" s="11" t="s">
        <v>243</v>
      </c>
      <c r="I1" s="11" t="s">
        <v>244</v>
      </c>
      <c r="J1" s="40" t="s">
        <v>245</v>
      </c>
    </row>
    <row r="2" spans="1:11" ht="19.5" thickBot="1" x14ac:dyDescent="0.3">
      <c r="A2" s="46" t="s">
        <v>177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16.5" thickTop="1" thickBot="1" x14ac:dyDescent="0.3">
      <c r="A3" s="1" t="s">
        <v>397</v>
      </c>
      <c r="B3" s="1" t="s">
        <v>398</v>
      </c>
      <c r="C3" s="2" t="s">
        <v>90</v>
      </c>
      <c r="D3" s="4">
        <v>12</v>
      </c>
      <c r="E3" s="15">
        <f>D3*5</f>
        <v>60</v>
      </c>
      <c r="F3" s="2" t="s">
        <v>399</v>
      </c>
      <c r="G3" s="1" t="s">
        <v>176</v>
      </c>
      <c r="H3" s="1" t="s">
        <v>196</v>
      </c>
      <c r="I3" s="1" t="s">
        <v>249</v>
      </c>
      <c r="J3" s="41">
        <f>SUMPRODUCT(E3:E6)*1.15</f>
        <v>1328.25</v>
      </c>
      <c r="K3" s="43" t="e">
        <f>J3+J7+J19+#REF!+J78</f>
        <v>#REF!</v>
      </c>
    </row>
    <row r="4" spans="1:11" ht="16.5" thickTop="1" thickBot="1" x14ac:dyDescent="0.3">
      <c r="A4" s="1" t="s">
        <v>397</v>
      </c>
      <c r="B4" s="1" t="s">
        <v>400</v>
      </c>
      <c r="C4" s="2" t="s">
        <v>77</v>
      </c>
      <c r="D4" s="4">
        <v>43</v>
      </c>
      <c r="E4" s="15">
        <f>D4*15</f>
        <v>645</v>
      </c>
      <c r="F4" s="2" t="s">
        <v>399</v>
      </c>
      <c r="G4" s="1" t="s">
        <v>176</v>
      </c>
      <c r="H4" s="1" t="s">
        <v>200</v>
      </c>
      <c r="I4" s="1" t="s">
        <v>249</v>
      </c>
      <c r="J4" s="41"/>
    </row>
    <row r="5" spans="1:11" ht="16.5" thickTop="1" thickBot="1" x14ac:dyDescent="0.3">
      <c r="A5" s="1" t="s">
        <v>401</v>
      </c>
      <c r="B5" s="1" t="s">
        <v>402</v>
      </c>
      <c r="C5" s="2" t="s">
        <v>90</v>
      </c>
      <c r="D5" s="4">
        <v>9</v>
      </c>
      <c r="E5" s="15">
        <f>D5*5</f>
        <v>45</v>
      </c>
      <c r="F5" s="2" t="s">
        <v>399</v>
      </c>
      <c r="G5" s="1" t="s">
        <v>176</v>
      </c>
      <c r="H5" s="1" t="s">
        <v>196</v>
      </c>
      <c r="I5" s="1" t="s">
        <v>249</v>
      </c>
      <c r="J5" s="41"/>
    </row>
    <row r="6" spans="1:11" ht="16.5" thickTop="1" thickBot="1" x14ac:dyDescent="0.3">
      <c r="A6" s="1" t="s">
        <v>401</v>
      </c>
      <c r="B6" s="1" t="s">
        <v>403</v>
      </c>
      <c r="C6" s="2" t="s">
        <v>77</v>
      </c>
      <c r="D6" s="4">
        <v>27</v>
      </c>
      <c r="E6" s="15">
        <f>D6*15</f>
        <v>405</v>
      </c>
      <c r="F6" s="2" t="s">
        <v>399</v>
      </c>
      <c r="G6" s="1" t="s">
        <v>176</v>
      </c>
      <c r="H6" s="1" t="s">
        <v>197</v>
      </c>
      <c r="I6" s="1" t="s">
        <v>249</v>
      </c>
      <c r="J6" s="41"/>
    </row>
    <row r="7" spans="1:11" ht="16.5" thickTop="1" thickBot="1" x14ac:dyDescent="0.3">
      <c r="A7" s="1" t="s">
        <v>404</v>
      </c>
      <c r="B7" s="1" t="s">
        <v>405</v>
      </c>
      <c r="C7" s="2" t="s">
        <v>77</v>
      </c>
      <c r="D7" s="4">
        <v>3</v>
      </c>
      <c r="E7" s="15">
        <f>D7*15</f>
        <v>45</v>
      </c>
      <c r="F7" s="2" t="s">
        <v>406</v>
      </c>
      <c r="G7" s="1" t="s">
        <v>176</v>
      </c>
      <c r="H7" s="1" t="s">
        <v>407</v>
      </c>
      <c r="I7" s="1" t="s">
        <v>249</v>
      </c>
      <c r="J7" s="41">
        <f>SUMPRODUCT(E7:E18)*1.15</f>
        <v>2639.25</v>
      </c>
    </row>
    <row r="8" spans="1:11" ht="16.5" thickTop="1" thickBot="1" x14ac:dyDescent="0.3">
      <c r="A8" s="1" t="s">
        <v>404</v>
      </c>
      <c r="B8" s="1" t="s">
        <v>408</v>
      </c>
      <c r="C8" s="2" t="s">
        <v>77</v>
      </c>
      <c r="D8" s="4">
        <v>2</v>
      </c>
      <c r="E8" s="15">
        <f t="shared" ref="E8:E16" si="0">D8*15</f>
        <v>30</v>
      </c>
      <c r="F8" s="2" t="s">
        <v>406</v>
      </c>
      <c r="G8" s="1" t="s">
        <v>176</v>
      </c>
      <c r="H8" s="1" t="s">
        <v>409</v>
      </c>
      <c r="I8" s="1" t="s">
        <v>249</v>
      </c>
      <c r="J8" s="41"/>
    </row>
    <row r="9" spans="1:11" ht="16.5" thickTop="1" thickBot="1" x14ac:dyDescent="0.3">
      <c r="A9" s="1" t="s">
        <v>404</v>
      </c>
      <c r="B9" s="1" t="s">
        <v>410</v>
      </c>
      <c r="C9" s="2" t="s">
        <v>77</v>
      </c>
      <c r="D9" s="4">
        <v>5</v>
      </c>
      <c r="E9" s="15">
        <f t="shared" si="0"/>
        <v>75</v>
      </c>
      <c r="F9" s="2" t="s">
        <v>406</v>
      </c>
      <c r="G9" s="1" t="s">
        <v>176</v>
      </c>
      <c r="H9" s="1" t="s">
        <v>411</v>
      </c>
      <c r="I9" s="1" t="s">
        <v>249</v>
      </c>
      <c r="J9" s="41"/>
    </row>
    <row r="10" spans="1:11" ht="16.5" thickTop="1" thickBot="1" x14ac:dyDescent="0.3">
      <c r="A10" s="1" t="s">
        <v>404</v>
      </c>
      <c r="B10" s="1" t="s">
        <v>412</v>
      </c>
      <c r="C10" s="2" t="s">
        <v>77</v>
      </c>
      <c r="D10" s="4">
        <v>5</v>
      </c>
      <c r="E10" s="15">
        <f t="shared" si="0"/>
        <v>75</v>
      </c>
      <c r="F10" s="2" t="s">
        <v>406</v>
      </c>
      <c r="G10" s="1" t="s">
        <v>176</v>
      </c>
      <c r="H10" s="1" t="s">
        <v>413</v>
      </c>
      <c r="I10" s="1" t="s">
        <v>249</v>
      </c>
      <c r="J10" s="41"/>
    </row>
    <row r="11" spans="1:11" ht="16.5" thickTop="1" thickBot="1" x14ac:dyDescent="0.3">
      <c r="A11" s="1" t="s">
        <v>404</v>
      </c>
      <c r="B11" s="1" t="s">
        <v>414</v>
      </c>
      <c r="C11" s="2" t="s">
        <v>77</v>
      </c>
      <c r="D11" s="4">
        <v>4</v>
      </c>
      <c r="E11" s="15">
        <f t="shared" si="0"/>
        <v>60</v>
      </c>
      <c r="F11" s="2" t="s">
        <v>406</v>
      </c>
      <c r="G11" s="1" t="s">
        <v>176</v>
      </c>
      <c r="H11" s="1" t="s">
        <v>415</v>
      </c>
      <c r="I11" s="1" t="s">
        <v>249</v>
      </c>
      <c r="J11" s="41"/>
    </row>
    <row r="12" spans="1:11" ht="16.5" thickTop="1" thickBot="1" x14ac:dyDescent="0.3">
      <c r="A12" s="1" t="s">
        <v>404</v>
      </c>
      <c r="B12" s="1" t="s">
        <v>416</v>
      </c>
      <c r="C12" s="2" t="s">
        <v>77</v>
      </c>
      <c r="D12" s="4">
        <v>2</v>
      </c>
      <c r="E12" s="15">
        <f t="shared" si="0"/>
        <v>30</v>
      </c>
      <c r="F12" s="2" t="s">
        <v>406</v>
      </c>
      <c r="G12" s="1" t="s">
        <v>176</v>
      </c>
      <c r="H12" s="1" t="s">
        <v>417</v>
      </c>
      <c r="I12" s="1" t="s">
        <v>249</v>
      </c>
      <c r="J12" s="41"/>
    </row>
    <row r="13" spans="1:11" ht="16.5" thickTop="1" thickBot="1" x14ac:dyDescent="0.3">
      <c r="A13" s="1" t="s">
        <v>404</v>
      </c>
      <c r="B13" s="1" t="s">
        <v>418</v>
      </c>
      <c r="C13" s="2" t="s">
        <v>77</v>
      </c>
      <c r="D13" s="4">
        <v>4</v>
      </c>
      <c r="E13" s="15">
        <f t="shared" si="0"/>
        <v>60</v>
      </c>
      <c r="F13" s="2" t="s">
        <v>406</v>
      </c>
      <c r="G13" s="1" t="s">
        <v>176</v>
      </c>
      <c r="H13" s="1" t="s">
        <v>419</v>
      </c>
      <c r="I13" s="1" t="s">
        <v>249</v>
      </c>
      <c r="J13" s="41"/>
    </row>
    <row r="14" spans="1:11" ht="16.5" thickTop="1" thickBot="1" x14ac:dyDescent="0.3">
      <c r="A14" s="1" t="s">
        <v>404</v>
      </c>
      <c r="B14" s="1" t="s">
        <v>420</v>
      </c>
      <c r="C14" s="2" t="s">
        <v>77</v>
      </c>
      <c r="D14" s="4">
        <v>4</v>
      </c>
      <c r="E14" s="15">
        <f t="shared" si="0"/>
        <v>60</v>
      </c>
      <c r="F14" s="2" t="s">
        <v>406</v>
      </c>
      <c r="G14" s="1" t="s">
        <v>176</v>
      </c>
      <c r="H14" s="1" t="s">
        <v>421</v>
      </c>
      <c r="I14" s="1" t="s">
        <v>249</v>
      </c>
      <c r="J14" s="41"/>
    </row>
    <row r="15" spans="1:11" ht="16.5" thickTop="1" thickBot="1" x14ac:dyDescent="0.3">
      <c r="A15" s="1" t="s">
        <v>404</v>
      </c>
      <c r="B15" s="1" t="s">
        <v>422</v>
      </c>
      <c r="C15" s="2" t="s">
        <v>77</v>
      </c>
      <c r="D15" s="4">
        <v>2</v>
      </c>
      <c r="E15" s="15">
        <f t="shared" si="0"/>
        <v>30</v>
      </c>
      <c r="F15" s="2" t="s">
        <v>406</v>
      </c>
      <c r="G15" s="1" t="s">
        <v>176</v>
      </c>
      <c r="H15" s="1" t="s">
        <v>423</v>
      </c>
      <c r="I15" s="1" t="s">
        <v>249</v>
      </c>
      <c r="J15" s="41"/>
    </row>
    <row r="16" spans="1:11" ht="16.5" thickTop="1" thickBot="1" x14ac:dyDescent="0.3">
      <c r="A16" s="1" t="s">
        <v>404</v>
      </c>
      <c r="B16" s="1" t="s">
        <v>424</v>
      </c>
      <c r="C16" s="2" t="s">
        <v>77</v>
      </c>
      <c r="D16" s="4">
        <v>71</v>
      </c>
      <c r="E16" s="15">
        <f t="shared" si="0"/>
        <v>1065</v>
      </c>
      <c r="F16" s="2" t="s">
        <v>406</v>
      </c>
      <c r="G16" s="1" t="s">
        <v>176</v>
      </c>
      <c r="H16" s="1" t="s">
        <v>197</v>
      </c>
      <c r="I16" s="1" t="s">
        <v>249</v>
      </c>
      <c r="J16" s="41"/>
    </row>
    <row r="17" spans="1:10" ht="16.5" thickTop="1" thickBot="1" x14ac:dyDescent="0.3">
      <c r="A17" s="1" t="s">
        <v>425</v>
      </c>
      <c r="B17" s="1" t="s">
        <v>426</v>
      </c>
      <c r="C17" s="2" t="s">
        <v>90</v>
      </c>
      <c r="D17" s="4">
        <v>27</v>
      </c>
      <c r="E17" s="15">
        <f>D17*5</f>
        <v>135</v>
      </c>
      <c r="F17" s="2" t="s">
        <v>406</v>
      </c>
      <c r="G17" s="1" t="s">
        <v>176</v>
      </c>
      <c r="H17" s="1" t="s">
        <v>196</v>
      </c>
      <c r="I17" s="1" t="s">
        <v>249</v>
      </c>
      <c r="J17" s="41"/>
    </row>
    <row r="18" spans="1:10" ht="16.5" thickTop="1" thickBot="1" x14ac:dyDescent="0.3">
      <c r="A18" s="1" t="s">
        <v>425</v>
      </c>
      <c r="B18" s="1" t="s">
        <v>427</v>
      </c>
      <c r="C18" s="2" t="s">
        <v>77</v>
      </c>
      <c r="D18" s="4">
        <v>42</v>
      </c>
      <c r="E18" s="15">
        <f>D18*15</f>
        <v>630</v>
      </c>
      <c r="F18" s="2" t="s">
        <v>406</v>
      </c>
      <c r="G18" s="1" t="s">
        <v>176</v>
      </c>
      <c r="H18" s="1" t="s">
        <v>197</v>
      </c>
      <c r="I18" s="1" t="s">
        <v>249</v>
      </c>
      <c r="J18" s="41"/>
    </row>
    <row r="19" spans="1:10" ht="16.5" thickTop="1" thickBot="1" x14ac:dyDescent="0.3">
      <c r="A19" s="1" t="s">
        <v>428</v>
      </c>
      <c r="B19" s="1" t="s">
        <v>429</v>
      </c>
      <c r="C19" s="2" t="s">
        <v>90</v>
      </c>
      <c r="D19" s="4">
        <v>9</v>
      </c>
      <c r="E19" s="15">
        <f>D19*5</f>
        <v>45</v>
      </c>
      <c r="F19" s="2" t="s">
        <v>430</v>
      </c>
      <c r="G19" s="1" t="s">
        <v>176</v>
      </c>
      <c r="H19" s="1" t="s">
        <v>196</v>
      </c>
      <c r="I19" s="1" t="s">
        <v>249</v>
      </c>
      <c r="J19" s="41">
        <f>SUMPRODUCT(E19:E30)*1.15</f>
        <v>3973.2499999999995</v>
      </c>
    </row>
    <row r="20" spans="1:10" ht="16.5" thickTop="1" thickBot="1" x14ac:dyDescent="0.3">
      <c r="A20" s="1" t="s">
        <v>428</v>
      </c>
      <c r="B20" s="1" t="s">
        <v>431</v>
      </c>
      <c r="C20" s="2" t="s">
        <v>77</v>
      </c>
      <c r="D20" s="4">
        <v>11</v>
      </c>
      <c r="E20" s="15">
        <f>D20*15</f>
        <v>165</v>
      </c>
      <c r="F20" s="2" t="s">
        <v>430</v>
      </c>
      <c r="G20" s="1" t="s">
        <v>176</v>
      </c>
      <c r="H20" s="1" t="s">
        <v>432</v>
      </c>
      <c r="I20" s="1" t="s">
        <v>249</v>
      </c>
      <c r="J20" s="41"/>
    </row>
    <row r="21" spans="1:10" ht="16.5" thickTop="1" thickBot="1" x14ac:dyDescent="0.3">
      <c r="A21" s="1" t="s">
        <v>428</v>
      </c>
      <c r="B21" s="1" t="s">
        <v>433</v>
      </c>
      <c r="C21" s="2" t="s">
        <v>77</v>
      </c>
      <c r="D21" s="4">
        <v>4</v>
      </c>
      <c r="E21" s="15">
        <f t="shared" ref="E21:E23" si="1">D21*15</f>
        <v>60</v>
      </c>
      <c r="F21" s="2" t="s">
        <v>430</v>
      </c>
      <c r="G21" s="1" t="s">
        <v>176</v>
      </c>
      <c r="H21" s="1" t="s">
        <v>434</v>
      </c>
      <c r="I21" s="1" t="s">
        <v>249</v>
      </c>
      <c r="J21" s="41"/>
    </row>
    <row r="22" spans="1:10" ht="16.5" thickTop="1" thickBot="1" x14ac:dyDescent="0.3">
      <c r="A22" s="1" t="s">
        <v>428</v>
      </c>
      <c r="B22" s="1" t="s">
        <v>435</v>
      </c>
      <c r="C22" s="2" t="s">
        <v>77</v>
      </c>
      <c r="D22" s="4">
        <v>7</v>
      </c>
      <c r="E22" s="15">
        <f t="shared" si="1"/>
        <v>105</v>
      </c>
      <c r="F22" s="2" t="s">
        <v>430</v>
      </c>
      <c r="G22" s="1" t="s">
        <v>176</v>
      </c>
      <c r="H22" s="1" t="s">
        <v>436</v>
      </c>
      <c r="I22" s="1" t="s">
        <v>249</v>
      </c>
      <c r="J22" s="41"/>
    </row>
    <row r="23" spans="1:10" ht="16.5" thickTop="1" thickBot="1" x14ac:dyDescent="0.3">
      <c r="A23" s="1" t="s">
        <v>428</v>
      </c>
      <c r="B23" s="1" t="s">
        <v>437</v>
      </c>
      <c r="C23" s="2" t="s">
        <v>77</v>
      </c>
      <c r="D23" s="4">
        <v>61</v>
      </c>
      <c r="E23" s="15">
        <f t="shared" si="1"/>
        <v>915</v>
      </c>
      <c r="F23" s="2" t="s">
        <v>430</v>
      </c>
      <c r="G23" s="1" t="s">
        <v>176</v>
      </c>
      <c r="H23" s="1" t="s">
        <v>197</v>
      </c>
      <c r="I23" s="1" t="s">
        <v>249</v>
      </c>
      <c r="J23" s="41"/>
    </row>
    <row r="24" spans="1:10" ht="16.5" thickTop="1" thickBot="1" x14ac:dyDescent="0.3">
      <c r="A24" s="1" t="s">
        <v>438</v>
      </c>
      <c r="B24" s="1" t="s">
        <v>439</v>
      </c>
      <c r="C24" s="2" t="s">
        <v>90</v>
      </c>
      <c r="D24" s="4">
        <v>10</v>
      </c>
      <c r="E24" s="15">
        <f>D24*5</f>
        <v>50</v>
      </c>
      <c r="F24" s="2" t="s">
        <v>430</v>
      </c>
      <c r="G24" s="1" t="s">
        <v>176</v>
      </c>
      <c r="H24" s="1" t="s">
        <v>196</v>
      </c>
      <c r="I24" s="1" t="s">
        <v>249</v>
      </c>
      <c r="J24" s="41"/>
    </row>
    <row r="25" spans="1:10" ht="16.5" thickTop="1" thickBot="1" x14ac:dyDescent="0.3">
      <c r="A25" s="1" t="s">
        <v>438</v>
      </c>
      <c r="B25" s="1" t="s">
        <v>440</v>
      </c>
      <c r="C25" s="2" t="s">
        <v>77</v>
      </c>
      <c r="D25" s="4">
        <v>60</v>
      </c>
      <c r="E25" s="15">
        <f>D25*15</f>
        <v>900</v>
      </c>
      <c r="F25" s="2" t="s">
        <v>430</v>
      </c>
      <c r="G25" s="1" t="s">
        <v>176</v>
      </c>
      <c r="H25" s="1" t="s">
        <v>253</v>
      </c>
      <c r="I25" s="1" t="s">
        <v>249</v>
      </c>
      <c r="J25" s="41"/>
    </row>
    <row r="26" spans="1:10" ht="16.5" thickTop="1" thickBot="1" x14ac:dyDescent="0.3">
      <c r="A26" s="1" t="s">
        <v>441</v>
      </c>
      <c r="B26" s="1" t="s">
        <v>442</v>
      </c>
      <c r="C26" s="2" t="s">
        <v>90</v>
      </c>
      <c r="D26" s="4">
        <v>6</v>
      </c>
      <c r="E26" s="15">
        <f>D26*5</f>
        <v>30</v>
      </c>
      <c r="F26" s="2" t="s">
        <v>430</v>
      </c>
      <c r="G26" s="1" t="s">
        <v>176</v>
      </c>
      <c r="H26" s="1" t="s">
        <v>196</v>
      </c>
      <c r="I26" s="1" t="s">
        <v>249</v>
      </c>
      <c r="J26" s="41"/>
    </row>
    <row r="27" spans="1:10" ht="16.5" thickTop="1" thickBot="1" x14ac:dyDescent="0.3">
      <c r="A27" s="1" t="s">
        <v>441</v>
      </c>
      <c r="B27" s="1" t="s">
        <v>443</v>
      </c>
      <c r="C27" s="2" t="s">
        <v>77</v>
      </c>
      <c r="D27" s="4">
        <v>5</v>
      </c>
      <c r="E27" s="15">
        <f t="shared" ref="E27:E28" si="2">D27*15</f>
        <v>75</v>
      </c>
      <c r="F27" s="2" t="s">
        <v>430</v>
      </c>
      <c r="G27" s="1" t="s">
        <v>176</v>
      </c>
      <c r="H27" s="1" t="s">
        <v>444</v>
      </c>
      <c r="I27" s="1" t="s">
        <v>249</v>
      </c>
      <c r="J27" s="41"/>
    </row>
    <row r="28" spans="1:10" ht="16.5" thickTop="1" thickBot="1" x14ac:dyDescent="0.3">
      <c r="A28" s="1" t="s">
        <v>441</v>
      </c>
      <c r="B28" s="1" t="s">
        <v>445</v>
      </c>
      <c r="C28" s="2" t="s">
        <v>77</v>
      </c>
      <c r="D28" s="4">
        <v>18</v>
      </c>
      <c r="E28" s="15">
        <f t="shared" si="2"/>
        <v>270</v>
      </c>
      <c r="F28" s="2" t="s">
        <v>430</v>
      </c>
      <c r="G28" s="1" t="s">
        <v>176</v>
      </c>
      <c r="H28" s="1" t="s">
        <v>253</v>
      </c>
      <c r="I28" s="1" t="s">
        <v>249</v>
      </c>
      <c r="J28" s="41"/>
    </row>
    <row r="29" spans="1:10" ht="16.5" thickTop="1" thickBot="1" x14ac:dyDescent="0.3">
      <c r="A29" s="1" t="s">
        <v>446</v>
      </c>
      <c r="B29" s="1" t="s">
        <v>447</v>
      </c>
      <c r="C29" s="2" t="s">
        <v>90</v>
      </c>
      <c r="D29" s="4">
        <v>21</v>
      </c>
      <c r="E29" s="15">
        <f>D29*5</f>
        <v>105</v>
      </c>
      <c r="F29" s="2" t="s">
        <v>430</v>
      </c>
      <c r="G29" s="1" t="s">
        <v>176</v>
      </c>
      <c r="H29" s="1" t="s">
        <v>196</v>
      </c>
      <c r="I29" s="1" t="s">
        <v>249</v>
      </c>
      <c r="J29" s="41"/>
    </row>
    <row r="30" spans="1:10" ht="16.5" thickTop="1" thickBot="1" x14ac:dyDescent="0.3">
      <c r="A30" s="1" t="s">
        <v>446</v>
      </c>
      <c r="B30" s="1" t="s">
        <v>448</v>
      </c>
      <c r="C30" s="2" t="s">
        <v>77</v>
      </c>
      <c r="D30" s="4">
        <v>49</v>
      </c>
      <c r="E30" s="15">
        <f>D30*15</f>
        <v>735</v>
      </c>
      <c r="F30" s="2" t="s">
        <v>430</v>
      </c>
      <c r="G30" s="1" t="s">
        <v>176</v>
      </c>
      <c r="H30" s="1" t="s">
        <v>253</v>
      </c>
      <c r="I30" s="1" t="s">
        <v>249</v>
      </c>
      <c r="J30" s="41"/>
    </row>
    <row r="31" spans="1:10" ht="31.5" thickTop="1" thickBot="1" x14ac:dyDescent="0.3">
      <c r="A31" s="1" t="s">
        <v>650</v>
      </c>
      <c r="B31" s="1" t="s">
        <v>651</v>
      </c>
      <c r="C31" s="2" t="s">
        <v>90</v>
      </c>
      <c r="D31" s="4">
        <v>20</v>
      </c>
      <c r="E31" s="15">
        <f>D31*5</f>
        <v>100</v>
      </c>
      <c r="F31" s="2" t="s">
        <v>99</v>
      </c>
      <c r="G31" s="1" t="s">
        <v>176</v>
      </c>
      <c r="H31" s="1" t="s">
        <v>196</v>
      </c>
      <c r="I31" s="1" t="s">
        <v>249</v>
      </c>
      <c r="J31" s="41" t="s">
        <v>928</v>
      </c>
    </row>
    <row r="32" spans="1:10" ht="16.5" thickTop="1" thickBot="1" x14ac:dyDescent="0.3">
      <c r="A32" s="1" t="s">
        <v>650</v>
      </c>
      <c r="B32" s="1" t="s">
        <v>652</v>
      </c>
      <c r="C32" s="2" t="s">
        <v>77</v>
      </c>
      <c r="D32" s="4">
        <v>116</v>
      </c>
      <c r="E32" s="15">
        <f>D32*15</f>
        <v>1740</v>
      </c>
      <c r="F32" s="2" t="s">
        <v>99</v>
      </c>
      <c r="G32" s="1" t="s">
        <v>176</v>
      </c>
      <c r="H32" s="1" t="s">
        <v>835</v>
      </c>
      <c r="I32" s="1" t="s">
        <v>249</v>
      </c>
      <c r="J32" s="41"/>
    </row>
    <row r="33" spans="1:10" ht="16.5" thickTop="1" thickBot="1" x14ac:dyDescent="0.3">
      <c r="A33" s="1" t="s">
        <v>666</v>
      </c>
      <c r="B33" s="1" t="s">
        <v>667</v>
      </c>
      <c r="C33" s="2" t="s">
        <v>90</v>
      </c>
      <c r="D33" s="4">
        <v>18</v>
      </c>
      <c r="E33" s="15">
        <f>D33*5</f>
        <v>90</v>
      </c>
      <c r="F33" s="2" t="s">
        <v>99</v>
      </c>
      <c r="G33" s="1" t="s">
        <v>176</v>
      </c>
      <c r="H33" s="1" t="s">
        <v>196</v>
      </c>
      <c r="I33" s="1" t="s">
        <v>249</v>
      </c>
      <c r="J33" s="41"/>
    </row>
    <row r="34" spans="1:10" ht="16.5" thickTop="1" thickBot="1" x14ac:dyDescent="0.3">
      <c r="A34" s="1" t="s">
        <v>666</v>
      </c>
      <c r="B34" s="1" t="s">
        <v>668</v>
      </c>
      <c r="C34" s="2" t="s">
        <v>77</v>
      </c>
      <c r="D34" s="4">
        <v>102</v>
      </c>
      <c r="E34" s="15">
        <f>D34*15</f>
        <v>1530</v>
      </c>
      <c r="F34" s="2" t="s">
        <v>99</v>
      </c>
      <c r="G34" s="1" t="s">
        <v>176</v>
      </c>
      <c r="H34" s="1" t="s">
        <v>197</v>
      </c>
      <c r="I34" s="1" t="s">
        <v>249</v>
      </c>
      <c r="J34" s="41"/>
    </row>
    <row r="35" spans="1:10" ht="16.5" thickTop="1" thickBot="1" x14ac:dyDescent="0.3">
      <c r="A35" s="1" t="s">
        <v>669</v>
      </c>
      <c r="B35" s="1" t="s">
        <v>670</v>
      </c>
      <c r="C35" s="2" t="s">
        <v>90</v>
      </c>
      <c r="D35" s="4">
        <v>16</v>
      </c>
      <c r="E35" s="15">
        <f>D35*5</f>
        <v>80</v>
      </c>
      <c r="F35" s="2" t="s">
        <v>99</v>
      </c>
      <c r="G35" s="1" t="s">
        <v>176</v>
      </c>
      <c r="H35" s="1" t="s">
        <v>196</v>
      </c>
      <c r="I35" s="1" t="s">
        <v>249</v>
      </c>
      <c r="J35" s="41"/>
    </row>
    <row r="36" spans="1:10" ht="16.5" thickTop="1" thickBot="1" x14ac:dyDescent="0.3">
      <c r="A36" s="1" t="s">
        <v>669</v>
      </c>
      <c r="B36" s="1" t="s">
        <v>671</v>
      </c>
      <c r="C36" s="2" t="s">
        <v>77</v>
      </c>
      <c r="D36" s="4">
        <v>76</v>
      </c>
      <c r="E36" s="15">
        <f>D36*15</f>
        <v>1140</v>
      </c>
      <c r="F36" s="2" t="s">
        <v>99</v>
      </c>
      <c r="G36" s="1" t="s">
        <v>176</v>
      </c>
      <c r="H36" s="1" t="s">
        <v>197</v>
      </c>
      <c r="I36" s="1" t="s">
        <v>249</v>
      </c>
      <c r="J36" s="41"/>
    </row>
    <row r="37" spans="1:10" ht="16.5" thickTop="1" thickBot="1" x14ac:dyDescent="0.3">
      <c r="A37" s="1" t="s">
        <v>692</v>
      </c>
      <c r="B37" s="1" t="s">
        <v>693</v>
      </c>
      <c r="C37" s="2" t="s">
        <v>90</v>
      </c>
      <c r="D37" s="4">
        <v>12</v>
      </c>
      <c r="E37" s="15">
        <f>D37*5</f>
        <v>60</v>
      </c>
      <c r="F37" s="2" t="s">
        <v>99</v>
      </c>
      <c r="G37" s="1" t="s">
        <v>176</v>
      </c>
      <c r="H37" s="1" t="s">
        <v>196</v>
      </c>
      <c r="I37" s="1" t="s">
        <v>249</v>
      </c>
      <c r="J37" s="41"/>
    </row>
    <row r="38" spans="1:10" ht="16.5" thickTop="1" thickBot="1" x14ac:dyDescent="0.3">
      <c r="A38" s="1" t="s">
        <v>692</v>
      </c>
      <c r="B38" s="1" t="s">
        <v>694</v>
      </c>
      <c r="C38" s="2" t="s">
        <v>77</v>
      </c>
      <c r="D38" s="4">
        <v>73</v>
      </c>
      <c r="E38" s="15">
        <f>D38*15</f>
        <v>1095</v>
      </c>
      <c r="F38" s="2" t="s">
        <v>99</v>
      </c>
      <c r="G38" s="1" t="s">
        <v>176</v>
      </c>
      <c r="H38" s="1" t="s">
        <v>197</v>
      </c>
      <c r="I38" s="1" t="s">
        <v>249</v>
      </c>
      <c r="J38" s="41"/>
    </row>
    <row r="39" spans="1:10" ht="16.5" thickTop="1" thickBot="1" x14ac:dyDescent="0.3">
      <c r="A39" s="1" t="s">
        <v>695</v>
      </c>
      <c r="B39" s="1" t="s">
        <v>696</v>
      </c>
      <c r="C39" s="2" t="s">
        <v>90</v>
      </c>
      <c r="D39" s="4">
        <v>22</v>
      </c>
      <c r="E39" s="15">
        <f>D39*5</f>
        <v>110</v>
      </c>
      <c r="F39" s="2" t="s">
        <v>99</v>
      </c>
      <c r="G39" s="1" t="s">
        <v>176</v>
      </c>
      <c r="H39" s="1" t="s">
        <v>196</v>
      </c>
      <c r="I39" s="1" t="s">
        <v>249</v>
      </c>
      <c r="J39" s="41"/>
    </row>
    <row r="40" spans="1:10" ht="16.5" thickTop="1" thickBot="1" x14ac:dyDescent="0.3">
      <c r="A40" s="1" t="s">
        <v>695</v>
      </c>
      <c r="B40" s="1" t="s">
        <v>697</v>
      </c>
      <c r="C40" s="2" t="s">
        <v>77</v>
      </c>
      <c r="D40" s="4">
        <v>119</v>
      </c>
      <c r="E40" s="15">
        <f>D40*15</f>
        <v>1785</v>
      </c>
      <c r="F40" s="2" t="s">
        <v>99</v>
      </c>
      <c r="G40" s="1" t="s">
        <v>176</v>
      </c>
      <c r="H40" s="1" t="s">
        <v>197</v>
      </c>
      <c r="I40" s="1" t="s">
        <v>249</v>
      </c>
      <c r="J40" s="41"/>
    </row>
    <row r="41" spans="1:10" ht="16.5" thickTop="1" thickBot="1" x14ac:dyDescent="0.3">
      <c r="A41" s="1" t="s">
        <v>653</v>
      </c>
      <c r="B41" s="1" t="s">
        <v>654</v>
      </c>
      <c r="C41" s="2" t="s">
        <v>90</v>
      </c>
      <c r="D41" s="4">
        <v>23</v>
      </c>
      <c r="E41" s="15">
        <f>D41*5</f>
        <v>115</v>
      </c>
      <c r="F41" s="2" t="s">
        <v>99</v>
      </c>
      <c r="G41" s="1" t="s">
        <v>176</v>
      </c>
      <c r="H41" s="1" t="s">
        <v>196</v>
      </c>
      <c r="I41" s="1" t="s">
        <v>249</v>
      </c>
      <c r="J41" s="41"/>
    </row>
    <row r="42" spans="1:10" ht="16.5" thickTop="1" thickBot="1" x14ac:dyDescent="0.3">
      <c r="A42" s="1" t="s">
        <v>653</v>
      </c>
      <c r="B42" s="1" t="s">
        <v>655</v>
      </c>
      <c r="C42" s="2" t="s">
        <v>77</v>
      </c>
      <c r="D42" s="4">
        <v>101</v>
      </c>
      <c r="E42" s="15">
        <f t="shared" ref="E42:E43" si="3">D42*15</f>
        <v>1515</v>
      </c>
      <c r="F42" s="2" t="s">
        <v>99</v>
      </c>
      <c r="G42" s="1" t="s">
        <v>176</v>
      </c>
      <c r="H42" s="1" t="s">
        <v>197</v>
      </c>
      <c r="I42" s="1" t="s">
        <v>249</v>
      </c>
      <c r="J42" s="41"/>
    </row>
    <row r="43" spans="1:10" ht="16.5" thickTop="1" thickBot="1" x14ac:dyDescent="0.3">
      <c r="A43" s="1" t="s">
        <v>653</v>
      </c>
      <c r="B43" s="1" t="s">
        <v>656</v>
      </c>
      <c r="C43" s="2" t="s">
        <v>77</v>
      </c>
      <c r="D43" s="4">
        <v>1</v>
      </c>
      <c r="E43" s="15">
        <f t="shared" si="3"/>
        <v>15</v>
      </c>
      <c r="F43" s="2" t="s">
        <v>99</v>
      </c>
      <c r="G43" s="1" t="s">
        <v>176</v>
      </c>
      <c r="H43" s="1" t="s">
        <v>836</v>
      </c>
      <c r="I43" s="1" t="s">
        <v>249</v>
      </c>
      <c r="J43" s="41"/>
    </row>
    <row r="44" spans="1:10" ht="16.5" thickTop="1" thickBot="1" x14ac:dyDescent="0.3">
      <c r="A44" s="1" t="s">
        <v>657</v>
      </c>
      <c r="B44" s="1" t="s">
        <v>658</v>
      </c>
      <c r="C44" s="2" t="s">
        <v>90</v>
      </c>
      <c r="D44" s="4">
        <v>10</v>
      </c>
      <c r="E44" s="15">
        <f>D44*5</f>
        <v>50</v>
      </c>
      <c r="F44" s="2" t="s">
        <v>99</v>
      </c>
      <c r="G44" s="1" t="s">
        <v>176</v>
      </c>
      <c r="H44" s="1" t="s">
        <v>196</v>
      </c>
      <c r="I44" s="1" t="s">
        <v>249</v>
      </c>
      <c r="J44" s="41"/>
    </row>
    <row r="45" spans="1:10" ht="16.5" thickTop="1" thickBot="1" x14ac:dyDescent="0.3">
      <c r="A45" s="1" t="s">
        <v>657</v>
      </c>
      <c r="B45" s="1" t="s">
        <v>659</v>
      </c>
      <c r="C45" s="2" t="s">
        <v>77</v>
      </c>
      <c r="D45" s="4">
        <v>34</v>
      </c>
      <c r="E45" s="15">
        <f>D45*15</f>
        <v>510</v>
      </c>
      <c r="F45" s="2" t="s">
        <v>99</v>
      </c>
      <c r="G45" s="1" t="s">
        <v>176</v>
      </c>
      <c r="H45" s="1" t="s">
        <v>197</v>
      </c>
      <c r="I45" s="1" t="s">
        <v>249</v>
      </c>
      <c r="J45" s="41"/>
    </row>
    <row r="46" spans="1:10" ht="16.5" thickTop="1" thickBot="1" x14ac:dyDescent="0.3">
      <c r="A46" s="1" t="s">
        <v>838</v>
      </c>
      <c r="B46" s="1" t="s">
        <v>837</v>
      </c>
      <c r="C46" s="2" t="s">
        <v>90</v>
      </c>
      <c r="D46" s="4">
        <v>16</v>
      </c>
      <c r="E46" s="15">
        <f>D46*5</f>
        <v>80</v>
      </c>
      <c r="F46" s="2" t="s">
        <v>99</v>
      </c>
      <c r="G46" s="1" t="s">
        <v>176</v>
      </c>
      <c r="H46" s="1" t="s">
        <v>196</v>
      </c>
      <c r="I46" s="1" t="s">
        <v>249</v>
      </c>
      <c r="J46" s="41"/>
    </row>
    <row r="47" spans="1:10" ht="16.5" thickTop="1" thickBot="1" x14ac:dyDescent="0.3">
      <c r="A47" s="1" t="s">
        <v>838</v>
      </c>
      <c r="B47" s="1" t="s">
        <v>839</v>
      </c>
      <c r="C47" s="2" t="s">
        <v>77</v>
      </c>
      <c r="D47" s="4">
        <v>86</v>
      </c>
      <c r="E47" s="15">
        <f>D47*15</f>
        <v>1290</v>
      </c>
      <c r="F47" s="2" t="s">
        <v>99</v>
      </c>
      <c r="G47" s="1" t="s">
        <v>176</v>
      </c>
      <c r="H47" s="1" t="s">
        <v>200</v>
      </c>
      <c r="I47" s="1" t="s">
        <v>249</v>
      </c>
      <c r="J47" s="41"/>
    </row>
    <row r="48" spans="1:10" ht="16.5" thickTop="1" thickBot="1" x14ac:dyDescent="0.3">
      <c r="A48" s="1" t="s">
        <v>672</v>
      </c>
      <c r="B48" s="1" t="s">
        <v>673</v>
      </c>
      <c r="C48" s="2" t="s">
        <v>90</v>
      </c>
      <c r="D48" s="4">
        <v>17</v>
      </c>
      <c r="E48" s="15">
        <f>D48*5</f>
        <v>85</v>
      </c>
      <c r="F48" s="2" t="s">
        <v>99</v>
      </c>
      <c r="G48" s="1" t="s">
        <v>176</v>
      </c>
      <c r="H48" s="1" t="s">
        <v>196</v>
      </c>
      <c r="I48" s="1" t="s">
        <v>249</v>
      </c>
      <c r="J48" s="41"/>
    </row>
    <row r="49" spans="1:10" ht="16.5" thickTop="1" thickBot="1" x14ac:dyDescent="0.3">
      <c r="A49" s="1" t="s">
        <v>672</v>
      </c>
      <c r="B49" s="1" t="s">
        <v>674</v>
      </c>
      <c r="C49" s="2" t="s">
        <v>77</v>
      </c>
      <c r="D49" s="4">
        <v>89</v>
      </c>
      <c r="E49" s="15">
        <f>D49*15</f>
        <v>1335</v>
      </c>
      <c r="F49" s="2" t="s">
        <v>99</v>
      </c>
      <c r="G49" s="1" t="s">
        <v>176</v>
      </c>
      <c r="H49" s="1" t="s">
        <v>197</v>
      </c>
      <c r="I49" s="1" t="s">
        <v>249</v>
      </c>
      <c r="J49" s="41"/>
    </row>
    <row r="50" spans="1:10" ht="16.5" thickTop="1" thickBot="1" x14ac:dyDescent="0.3">
      <c r="A50" s="1" t="s">
        <v>660</v>
      </c>
      <c r="B50" s="1" t="s">
        <v>661</v>
      </c>
      <c r="C50" s="2" t="s">
        <v>90</v>
      </c>
      <c r="D50" s="4">
        <v>8</v>
      </c>
      <c r="E50" s="15">
        <f>D50*5</f>
        <v>40</v>
      </c>
      <c r="F50" s="2" t="s">
        <v>99</v>
      </c>
      <c r="G50" s="1" t="s">
        <v>176</v>
      </c>
      <c r="H50" s="1" t="s">
        <v>196</v>
      </c>
      <c r="I50" s="1" t="s">
        <v>249</v>
      </c>
      <c r="J50" s="41"/>
    </row>
    <row r="51" spans="1:10" ht="16.5" thickTop="1" thickBot="1" x14ac:dyDescent="0.3">
      <c r="A51" s="1" t="s">
        <v>660</v>
      </c>
      <c r="B51" s="1" t="s">
        <v>662</v>
      </c>
      <c r="C51" s="2" t="s">
        <v>77</v>
      </c>
      <c r="D51" s="4">
        <v>54</v>
      </c>
      <c r="E51" s="15">
        <f>D51*15</f>
        <v>810</v>
      </c>
      <c r="F51" s="2" t="s">
        <v>99</v>
      </c>
      <c r="G51" s="1" t="s">
        <v>176</v>
      </c>
      <c r="H51" s="1" t="s">
        <v>197</v>
      </c>
      <c r="I51" s="1" t="s">
        <v>249</v>
      </c>
      <c r="J51" s="41"/>
    </row>
    <row r="52" spans="1:10" ht="16.5" thickTop="1" thickBot="1" x14ac:dyDescent="0.3">
      <c r="A52" s="1" t="s">
        <v>841</v>
      </c>
      <c r="B52" s="1" t="s">
        <v>840</v>
      </c>
      <c r="C52" s="2" t="s">
        <v>90</v>
      </c>
      <c r="D52" s="4">
        <v>11</v>
      </c>
      <c r="E52" s="15">
        <f>D52*5</f>
        <v>55</v>
      </c>
      <c r="F52" s="2" t="s">
        <v>99</v>
      </c>
      <c r="G52" s="1" t="s">
        <v>176</v>
      </c>
      <c r="H52" s="1" t="s">
        <v>196</v>
      </c>
      <c r="I52" s="1" t="s">
        <v>249</v>
      </c>
      <c r="J52" s="41"/>
    </row>
    <row r="53" spans="1:10" ht="16.5" thickTop="1" thickBot="1" x14ac:dyDescent="0.3">
      <c r="A53" s="1" t="s">
        <v>841</v>
      </c>
      <c r="B53" s="1" t="s">
        <v>842</v>
      </c>
      <c r="C53" s="2" t="s">
        <v>77</v>
      </c>
      <c r="D53" s="4">
        <v>86</v>
      </c>
      <c r="E53" s="15">
        <f>D53*15</f>
        <v>1290</v>
      </c>
      <c r="F53" s="2" t="s">
        <v>99</v>
      </c>
      <c r="G53" s="1" t="s">
        <v>176</v>
      </c>
      <c r="H53" s="1" t="s">
        <v>197</v>
      </c>
      <c r="I53" s="1" t="s">
        <v>249</v>
      </c>
      <c r="J53" s="41"/>
    </row>
    <row r="54" spans="1:10" ht="16.5" thickTop="1" thickBot="1" x14ac:dyDescent="0.3">
      <c r="A54" s="1" t="s">
        <v>675</v>
      </c>
      <c r="B54" s="1" t="s">
        <v>676</v>
      </c>
      <c r="C54" s="2" t="s">
        <v>90</v>
      </c>
      <c r="D54" s="4">
        <v>18</v>
      </c>
      <c r="E54" s="15">
        <f>D54*5</f>
        <v>90</v>
      </c>
      <c r="F54" s="2" t="s">
        <v>99</v>
      </c>
      <c r="G54" s="1" t="s">
        <v>176</v>
      </c>
      <c r="H54" s="1" t="s">
        <v>196</v>
      </c>
      <c r="I54" s="1" t="s">
        <v>249</v>
      </c>
      <c r="J54" s="41"/>
    </row>
    <row r="55" spans="1:10" ht="16.5" thickTop="1" thickBot="1" x14ac:dyDescent="0.3">
      <c r="A55" s="1" t="s">
        <v>675</v>
      </c>
      <c r="B55" s="1" t="s">
        <v>677</v>
      </c>
      <c r="C55" s="2" t="s">
        <v>77</v>
      </c>
      <c r="D55" s="4">
        <v>143</v>
      </c>
      <c r="E55" s="15">
        <f>D55*15</f>
        <v>2145</v>
      </c>
      <c r="F55" s="2" t="s">
        <v>99</v>
      </c>
      <c r="G55" s="1" t="s">
        <v>176</v>
      </c>
      <c r="H55" s="1" t="s">
        <v>197</v>
      </c>
      <c r="I55" s="1" t="s">
        <v>249</v>
      </c>
      <c r="J55" s="41"/>
    </row>
    <row r="56" spans="1:10" ht="16.5" thickTop="1" thickBot="1" x14ac:dyDescent="0.3">
      <c r="A56" s="1" t="s">
        <v>663</v>
      </c>
      <c r="B56" s="1" t="s">
        <v>664</v>
      </c>
      <c r="C56" s="2" t="s">
        <v>90</v>
      </c>
      <c r="D56" s="4">
        <v>14</v>
      </c>
      <c r="E56" s="15">
        <f>D56*5</f>
        <v>70</v>
      </c>
      <c r="F56" s="2" t="s">
        <v>99</v>
      </c>
      <c r="G56" s="1" t="s">
        <v>176</v>
      </c>
      <c r="H56" s="1" t="s">
        <v>196</v>
      </c>
      <c r="I56" s="1" t="s">
        <v>249</v>
      </c>
      <c r="J56" s="41"/>
    </row>
    <row r="57" spans="1:10" ht="16.5" thickTop="1" thickBot="1" x14ac:dyDescent="0.3">
      <c r="A57" s="1" t="s">
        <v>663</v>
      </c>
      <c r="B57" s="1" t="s">
        <v>665</v>
      </c>
      <c r="C57" s="2" t="s">
        <v>77</v>
      </c>
      <c r="D57" s="4">
        <v>81</v>
      </c>
      <c r="E57" s="15">
        <f>D57*15</f>
        <v>1215</v>
      </c>
      <c r="F57" s="2" t="s">
        <v>99</v>
      </c>
      <c r="G57" s="1" t="s">
        <v>176</v>
      </c>
      <c r="H57" s="1" t="s">
        <v>274</v>
      </c>
      <c r="I57" s="1" t="s">
        <v>249</v>
      </c>
      <c r="J57" s="41"/>
    </row>
    <row r="58" spans="1:10" ht="16.5" thickTop="1" thickBot="1" x14ac:dyDescent="0.3">
      <c r="A58" s="1" t="s">
        <v>844</v>
      </c>
      <c r="B58" s="1" t="s">
        <v>843</v>
      </c>
      <c r="C58" s="2" t="s">
        <v>90</v>
      </c>
      <c r="D58" s="4">
        <v>6</v>
      </c>
      <c r="E58" s="15">
        <f>D58*5</f>
        <v>30</v>
      </c>
      <c r="F58" s="2" t="s">
        <v>99</v>
      </c>
      <c r="G58" s="1" t="s">
        <v>176</v>
      </c>
      <c r="H58" s="1" t="s">
        <v>196</v>
      </c>
      <c r="I58" s="1" t="s">
        <v>249</v>
      </c>
      <c r="J58" s="41"/>
    </row>
    <row r="59" spans="1:10" ht="16.5" thickTop="1" thickBot="1" x14ac:dyDescent="0.3">
      <c r="A59" s="1" t="s">
        <v>844</v>
      </c>
      <c r="B59" s="1" t="s">
        <v>845</v>
      </c>
      <c r="C59" s="2" t="s">
        <v>77</v>
      </c>
      <c r="D59" s="4">
        <v>102</v>
      </c>
      <c r="E59" s="15">
        <f>D59*15</f>
        <v>1530</v>
      </c>
      <c r="F59" s="2" t="s">
        <v>99</v>
      </c>
      <c r="G59" s="1" t="s">
        <v>176</v>
      </c>
      <c r="H59" s="1" t="s">
        <v>200</v>
      </c>
      <c r="I59" s="1" t="s">
        <v>249</v>
      </c>
      <c r="J59" s="41"/>
    </row>
    <row r="60" spans="1:10" ht="16.5" thickTop="1" thickBot="1" x14ac:dyDescent="0.3">
      <c r="A60" s="1" t="s">
        <v>698</v>
      </c>
      <c r="B60" s="1" t="s">
        <v>699</v>
      </c>
      <c r="C60" s="2" t="s">
        <v>90</v>
      </c>
      <c r="D60" s="4">
        <v>249</v>
      </c>
      <c r="E60" s="15">
        <f>D60*5</f>
        <v>1245</v>
      </c>
      <c r="F60" s="2" t="s">
        <v>99</v>
      </c>
      <c r="G60" s="1" t="s">
        <v>176</v>
      </c>
      <c r="H60" s="1" t="s">
        <v>196</v>
      </c>
      <c r="I60" s="1" t="s">
        <v>249</v>
      </c>
      <c r="J60" s="41"/>
    </row>
    <row r="61" spans="1:10" ht="16.5" thickTop="1" thickBot="1" x14ac:dyDescent="0.3">
      <c r="A61" s="1" t="s">
        <v>698</v>
      </c>
      <c r="B61" s="1" t="s">
        <v>700</v>
      </c>
      <c r="C61" s="2" t="s">
        <v>77</v>
      </c>
      <c r="D61" s="4">
        <v>215</v>
      </c>
      <c r="E61" s="15">
        <f t="shared" ref="E61:E62" si="4">D61*15</f>
        <v>3225</v>
      </c>
      <c r="F61" s="2" t="s">
        <v>99</v>
      </c>
      <c r="G61" s="1" t="s">
        <v>176</v>
      </c>
      <c r="H61" s="1" t="s">
        <v>835</v>
      </c>
      <c r="I61" s="1" t="s">
        <v>249</v>
      </c>
      <c r="J61" s="41"/>
    </row>
    <row r="62" spans="1:10" ht="16.5" thickTop="1" thickBot="1" x14ac:dyDescent="0.3">
      <c r="A62" s="1" t="s">
        <v>698</v>
      </c>
      <c r="B62" s="1" t="s">
        <v>701</v>
      </c>
      <c r="C62" s="2" t="s">
        <v>77</v>
      </c>
      <c r="D62" s="4">
        <v>25</v>
      </c>
      <c r="E62" s="15">
        <f t="shared" si="4"/>
        <v>375</v>
      </c>
      <c r="F62" s="2" t="s">
        <v>99</v>
      </c>
      <c r="G62" s="1" t="s">
        <v>176</v>
      </c>
      <c r="H62" s="1" t="s">
        <v>846</v>
      </c>
      <c r="I62" s="1" t="s">
        <v>249</v>
      </c>
      <c r="J62" s="41"/>
    </row>
    <row r="63" spans="1:10" ht="16.5" thickTop="1" thickBot="1" x14ac:dyDescent="0.3">
      <c r="A63" s="1" t="s">
        <v>848</v>
      </c>
      <c r="B63" s="1" t="s">
        <v>847</v>
      </c>
      <c r="C63" s="2" t="s">
        <v>90</v>
      </c>
      <c r="D63" s="4">
        <v>18</v>
      </c>
      <c r="E63" s="15">
        <f>D63*5</f>
        <v>90</v>
      </c>
      <c r="F63" s="2" t="s">
        <v>99</v>
      </c>
      <c r="G63" s="1" t="s">
        <v>176</v>
      </c>
      <c r="H63" s="1" t="s">
        <v>196</v>
      </c>
      <c r="I63" s="1" t="s">
        <v>249</v>
      </c>
      <c r="J63" s="41"/>
    </row>
    <row r="64" spans="1:10" ht="16.5" thickTop="1" thickBot="1" x14ac:dyDescent="0.3">
      <c r="A64" s="1" t="s">
        <v>848</v>
      </c>
      <c r="B64" s="1" t="s">
        <v>849</v>
      </c>
      <c r="C64" s="2" t="s">
        <v>77</v>
      </c>
      <c r="D64" s="4">
        <v>81</v>
      </c>
      <c r="E64" s="15">
        <f>D64*15</f>
        <v>1215</v>
      </c>
      <c r="F64" s="2" t="s">
        <v>99</v>
      </c>
      <c r="G64" s="1" t="s">
        <v>176</v>
      </c>
      <c r="H64" s="1" t="s">
        <v>200</v>
      </c>
      <c r="I64" s="1" t="s">
        <v>249</v>
      </c>
      <c r="J64" s="41"/>
    </row>
    <row r="65" spans="1:10" ht="16.5" thickTop="1" thickBot="1" x14ac:dyDescent="0.3">
      <c r="A65" s="1" t="s">
        <v>681</v>
      </c>
      <c r="B65" s="1" t="s">
        <v>682</v>
      </c>
      <c r="C65" s="2" t="s">
        <v>90</v>
      </c>
      <c r="D65" s="4">
        <v>23</v>
      </c>
      <c r="E65" s="15">
        <f>D65*5</f>
        <v>115</v>
      </c>
      <c r="F65" s="2" t="s">
        <v>99</v>
      </c>
      <c r="G65" s="1" t="s">
        <v>176</v>
      </c>
      <c r="H65" s="1" t="s">
        <v>196</v>
      </c>
      <c r="I65" s="1" t="s">
        <v>249</v>
      </c>
      <c r="J65" s="41"/>
    </row>
    <row r="66" spans="1:10" ht="16.5" thickTop="1" thickBot="1" x14ac:dyDescent="0.3">
      <c r="A66" s="1" t="s">
        <v>681</v>
      </c>
      <c r="B66" s="1" t="s">
        <v>683</v>
      </c>
      <c r="C66" s="2" t="s">
        <v>77</v>
      </c>
      <c r="D66" s="4">
        <v>111</v>
      </c>
      <c r="E66" s="15">
        <f>D66*15</f>
        <v>1665</v>
      </c>
      <c r="F66" s="2" t="s">
        <v>99</v>
      </c>
      <c r="G66" s="1" t="s">
        <v>176</v>
      </c>
      <c r="H66" s="1" t="s">
        <v>200</v>
      </c>
      <c r="I66" s="1" t="s">
        <v>249</v>
      </c>
      <c r="J66" s="41"/>
    </row>
    <row r="67" spans="1:10" ht="16.5" thickTop="1" thickBot="1" x14ac:dyDescent="0.3">
      <c r="A67" s="1" t="s">
        <v>684</v>
      </c>
      <c r="B67" s="1" t="s">
        <v>685</v>
      </c>
      <c r="C67" s="2" t="s">
        <v>90</v>
      </c>
      <c r="D67" s="4">
        <v>22</v>
      </c>
      <c r="E67" s="15">
        <f>D67*5</f>
        <v>110</v>
      </c>
      <c r="F67" s="2" t="s">
        <v>99</v>
      </c>
      <c r="G67" s="1" t="s">
        <v>176</v>
      </c>
      <c r="H67" s="1" t="s">
        <v>196</v>
      </c>
      <c r="I67" s="1" t="s">
        <v>249</v>
      </c>
      <c r="J67" s="41"/>
    </row>
    <row r="68" spans="1:10" ht="16.5" thickTop="1" thickBot="1" x14ac:dyDescent="0.3">
      <c r="A68" s="1" t="s">
        <v>684</v>
      </c>
      <c r="B68" s="1" t="s">
        <v>686</v>
      </c>
      <c r="C68" s="2" t="s">
        <v>77</v>
      </c>
      <c r="D68" s="4">
        <v>4</v>
      </c>
      <c r="E68" s="15">
        <f t="shared" ref="E68:E69" si="5">D68*15</f>
        <v>60</v>
      </c>
      <c r="F68" s="2" t="s">
        <v>99</v>
      </c>
      <c r="G68" s="1" t="s">
        <v>176</v>
      </c>
      <c r="H68" s="1" t="s">
        <v>850</v>
      </c>
      <c r="I68" s="1" t="s">
        <v>249</v>
      </c>
      <c r="J68" s="41"/>
    </row>
    <row r="69" spans="1:10" ht="16.5" thickTop="1" thickBot="1" x14ac:dyDescent="0.3">
      <c r="A69" s="1" t="s">
        <v>684</v>
      </c>
      <c r="B69" s="1" t="s">
        <v>687</v>
      </c>
      <c r="C69" s="2" t="s">
        <v>77</v>
      </c>
      <c r="D69" s="4">
        <v>125</v>
      </c>
      <c r="E69" s="15">
        <f t="shared" si="5"/>
        <v>1875</v>
      </c>
      <c r="F69" s="2" t="s">
        <v>99</v>
      </c>
      <c r="G69" s="1" t="s">
        <v>176</v>
      </c>
      <c r="H69" s="1" t="s">
        <v>200</v>
      </c>
      <c r="I69" s="1" t="s">
        <v>249</v>
      </c>
      <c r="J69" s="41"/>
    </row>
    <row r="70" spans="1:10" ht="16.5" thickTop="1" thickBot="1" x14ac:dyDescent="0.3">
      <c r="A70" s="1" t="s">
        <v>688</v>
      </c>
      <c r="B70" s="1" t="s">
        <v>689</v>
      </c>
      <c r="C70" s="2" t="s">
        <v>90</v>
      </c>
      <c r="D70" s="4">
        <v>29</v>
      </c>
      <c r="E70" s="15">
        <f>D70*5</f>
        <v>145</v>
      </c>
      <c r="F70" s="2" t="s">
        <v>99</v>
      </c>
      <c r="G70" s="1" t="s">
        <v>176</v>
      </c>
      <c r="H70" s="1" t="s">
        <v>196</v>
      </c>
      <c r="I70" s="1" t="s">
        <v>249</v>
      </c>
      <c r="J70" s="41"/>
    </row>
    <row r="71" spans="1:10" ht="16.5" thickTop="1" thickBot="1" x14ac:dyDescent="0.3">
      <c r="A71" s="1" t="s">
        <v>688</v>
      </c>
      <c r="B71" s="1" t="s">
        <v>690</v>
      </c>
      <c r="C71" s="2" t="s">
        <v>77</v>
      </c>
      <c r="D71" s="4">
        <v>140</v>
      </c>
      <c r="E71" s="15">
        <f t="shared" ref="E71:E72" si="6">D71*15</f>
        <v>2100</v>
      </c>
      <c r="F71" s="2" t="s">
        <v>99</v>
      </c>
      <c r="G71" s="1" t="s">
        <v>176</v>
      </c>
      <c r="H71" s="1" t="s">
        <v>197</v>
      </c>
      <c r="I71" s="1" t="s">
        <v>249</v>
      </c>
      <c r="J71" s="41"/>
    </row>
    <row r="72" spans="1:10" ht="16.5" thickTop="1" thickBot="1" x14ac:dyDescent="0.3">
      <c r="A72" s="1" t="s">
        <v>688</v>
      </c>
      <c r="B72" s="1" t="s">
        <v>691</v>
      </c>
      <c r="C72" s="2" t="s">
        <v>77</v>
      </c>
      <c r="D72" s="4">
        <v>6</v>
      </c>
      <c r="E72" s="15">
        <f t="shared" si="6"/>
        <v>90</v>
      </c>
      <c r="F72" s="2" t="s">
        <v>99</v>
      </c>
      <c r="G72" s="1" t="s">
        <v>176</v>
      </c>
      <c r="H72" s="1" t="s">
        <v>851</v>
      </c>
      <c r="I72" s="1" t="s">
        <v>249</v>
      </c>
      <c r="J72" s="41"/>
    </row>
    <row r="73" spans="1:10" ht="16.5" thickTop="1" thickBot="1" x14ac:dyDescent="0.3">
      <c r="A73" s="1" t="s">
        <v>853</v>
      </c>
      <c r="B73" s="1" t="s">
        <v>852</v>
      </c>
      <c r="C73" s="2" t="s">
        <v>90</v>
      </c>
      <c r="D73" s="4">
        <v>16</v>
      </c>
      <c r="E73" s="15">
        <f>D73*5</f>
        <v>80</v>
      </c>
      <c r="F73" s="2" t="s">
        <v>99</v>
      </c>
      <c r="G73" s="1" t="s">
        <v>176</v>
      </c>
      <c r="H73" s="1" t="s">
        <v>196</v>
      </c>
      <c r="I73" s="1" t="s">
        <v>249</v>
      </c>
      <c r="J73" s="41"/>
    </row>
    <row r="74" spans="1:10" ht="16.5" thickTop="1" thickBot="1" x14ac:dyDescent="0.3">
      <c r="A74" s="1" t="s">
        <v>853</v>
      </c>
      <c r="B74" s="1" t="s">
        <v>854</v>
      </c>
      <c r="C74" s="2" t="s">
        <v>77</v>
      </c>
      <c r="D74" s="4">
        <v>99</v>
      </c>
      <c r="E74" s="15">
        <f t="shared" ref="E74:E75" si="7">D74*15</f>
        <v>1485</v>
      </c>
      <c r="F74" s="2" t="s">
        <v>99</v>
      </c>
      <c r="G74" s="1" t="s">
        <v>176</v>
      </c>
      <c r="H74" s="1" t="s">
        <v>197</v>
      </c>
      <c r="I74" s="1" t="s">
        <v>249</v>
      </c>
      <c r="J74" s="41"/>
    </row>
    <row r="75" spans="1:10" ht="16.5" thickTop="1" thickBot="1" x14ac:dyDescent="0.3">
      <c r="A75" s="1" t="s">
        <v>678</v>
      </c>
      <c r="B75" s="1" t="s">
        <v>679</v>
      </c>
      <c r="C75" s="2" t="s">
        <v>77</v>
      </c>
      <c r="D75" s="4">
        <v>74</v>
      </c>
      <c r="E75" s="15">
        <f t="shared" si="7"/>
        <v>1110</v>
      </c>
      <c r="F75" s="2" t="s">
        <v>99</v>
      </c>
      <c r="G75" s="1" t="s">
        <v>176</v>
      </c>
      <c r="H75" s="1" t="s">
        <v>197</v>
      </c>
      <c r="I75" s="1" t="s">
        <v>249</v>
      </c>
      <c r="J75" s="41"/>
    </row>
    <row r="76" spans="1:10" ht="16.5" thickTop="1" thickBot="1" x14ac:dyDescent="0.3">
      <c r="A76" s="1" t="s">
        <v>678</v>
      </c>
      <c r="B76" s="1" t="s">
        <v>680</v>
      </c>
      <c r="C76" s="2" t="s">
        <v>90</v>
      </c>
      <c r="D76" s="4">
        <v>17</v>
      </c>
      <c r="E76" s="15">
        <f t="shared" ref="E76:E77" si="8">D76*5</f>
        <v>85</v>
      </c>
      <c r="F76" s="2" t="s">
        <v>99</v>
      </c>
      <c r="G76" s="1" t="s">
        <v>176</v>
      </c>
      <c r="H76" s="1" t="s">
        <v>196</v>
      </c>
      <c r="I76" s="1" t="s">
        <v>249</v>
      </c>
      <c r="J76" s="41"/>
    </row>
    <row r="77" spans="1:10" ht="16.5" thickTop="1" thickBot="1" x14ac:dyDescent="0.3">
      <c r="A77" s="1" t="s">
        <v>702</v>
      </c>
      <c r="B77" s="1" t="s">
        <v>703</v>
      </c>
      <c r="C77" s="2" t="s">
        <v>90</v>
      </c>
      <c r="D77" s="4">
        <v>24</v>
      </c>
      <c r="E77" s="15">
        <f t="shared" si="8"/>
        <v>120</v>
      </c>
      <c r="F77" s="2" t="s">
        <v>99</v>
      </c>
      <c r="G77" s="1" t="s">
        <v>176</v>
      </c>
      <c r="H77" s="1" t="s">
        <v>196</v>
      </c>
      <c r="I77" s="1" t="s">
        <v>249</v>
      </c>
      <c r="J77" s="41"/>
    </row>
    <row r="78" spans="1:10" ht="16.5" thickTop="1" thickBot="1" x14ac:dyDescent="0.3">
      <c r="A78" s="1" t="s">
        <v>704</v>
      </c>
      <c r="B78" s="1" t="s">
        <v>705</v>
      </c>
      <c r="C78" s="2" t="s">
        <v>90</v>
      </c>
      <c r="D78" s="4">
        <v>14</v>
      </c>
      <c r="E78" s="15">
        <v>75</v>
      </c>
      <c r="F78" s="2" t="s">
        <v>707</v>
      </c>
      <c r="G78" s="1" t="s">
        <v>176</v>
      </c>
      <c r="H78" s="1"/>
      <c r="I78" s="1" t="s">
        <v>249</v>
      </c>
      <c r="J78" s="41">
        <f>SUMPRODUCT(E78:E79)*1.15</f>
        <v>1242</v>
      </c>
    </row>
    <row r="79" spans="1:10" ht="16.5" thickTop="1" thickBot="1" x14ac:dyDescent="0.3">
      <c r="A79" s="1" t="s">
        <v>704</v>
      </c>
      <c r="B79" s="1" t="s">
        <v>706</v>
      </c>
      <c r="C79" s="2" t="s">
        <v>77</v>
      </c>
      <c r="D79" s="4">
        <v>66</v>
      </c>
      <c r="E79" s="15">
        <v>1005</v>
      </c>
      <c r="F79" s="2" t="s">
        <v>707</v>
      </c>
      <c r="G79" s="1" t="s">
        <v>176</v>
      </c>
      <c r="H79" s="1"/>
      <c r="I79" s="1" t="s">
        <v>249</v>
      </c>
      <c r="J79" s="41"/>
    </row>
    <row r="80" spans="1:10" ht="15.75" thickTop="1" x14ac:dyDescent="0.25"/>
  </sheetData>
  <mergeCells count="1"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L52"/>
  <sheetViews>
    <sheetView topLeftCell="B25" workbookViewId="0">
      <selection activeCell="B48" sqref="A48:XFD49"/>
    </sheetView>
  </sheetViews>
  <sheetFormatPr defaultColWidth="41.5703125" defaultRowHeight="15" x14ac:dyDescent="0.25"/>
  <cols>
    <col min="1" max="1" width="31" bestFit="1" customWidth="1"/>
    <col min="2" max="2" width="39.42578125" customWidth="1"/>
    <col min="3" max="3" width="13.5703125" bestFit="1" customWidth="1"/>
    <col min="4" max="4" width="8.28515625" bestFit="1" customWidth="1"/>
    <col min="5" max="5" width="27.85546875" bestFit="1" customWidth="1"/>
    <col min="6" max="6" width="12.5703125" bestFit="1" customWidth="1"/>
    <col min="7" max="7" width="11.42578125" customWidth="1"/>
    <col min="8" max="8" width="15.42578125" bestFit="1" customWidth="1"/>
    <col min="9" max="9" width="23.28515625" bestFit="1" customWidth="1"/>
    <col min="10" max="10" width="22" bestFit="1" customWidth="1"/>
    <col min="11" max="11" width="16.42578125" hidden="1" customWidth="1"/>
    <col min="12" max="12" width="16.7109375" hidden="1" customWidth="1"/>
  </cols>
  <sheetData>
    <row r="1" spans="1:12" ht="19.5" thickBot="1" x14ac:dyDescent="0.3">
      <c r="A1" s="46" t="s">
        <v>195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16.5" thickTop="1" thickBot="1" x14ac:dyDescent="0.3">
      <c r="A2" s="1" t="s">
        <v>558</v>
      </c>
      <c r="B2" s="1" t="s">
        <v>559</v>
      </c>
      <c r="C2" s="2" t="s">
        <v>90</v>
      </c>
      <c r="D2" s="4">
        <v>12</v>
      </c>
      <c r="E2" s="15">
        <f>D2*5</f>
        <v>60</v>
      </c>
      <c r="F2" s="2" t="s">
        <v>560</v>
      </c>
      <c r="G2" s="1" t="s">
        <v>176</v>
      </c>
      <c r="H2" s="1" t="s">
        <v>196</v>
      </c>
      <c r="I2" s="1" t="s">
        <v>249</v>
      </c>
      <c r="J2" s="41">
        <f>SUMPRODUCT(E2:E3)*1.15</f>
        <v>793.49999999999989</v>
      </c>
      <c r="K2" s="43" t="e">
        <f>J2+J4+J6+J8+J10+J12+#REF!+#REF!</f>
        <v>#REF!</v>
      </c>
      <c r="L2" s="43">
        <f>J48+J49+J50</f>
        <v>1320</v>
      </c>
    </row>
    <row r="3" spans="1:12" ht="16.5" thickTop="1" thickBot="1" x14ac:dyDescent="0.3">
      <c r="A3" s="1" t="s">
        <v>558</v>
      </c>
      <c r="B3" s="1" t="s">
        <v>561</v>
      </c>
      <c r="C3" s="2" t="s">
        <v>77</v>
      </c>
      <c r="D3" s="4">
        <v>42</v>
      </c>
      <c r="E3" s="15">
        <f>D3*15</f>
        <v>630</v>
      </c>
      <c r="F3" s="2" t="s">
        <v>560</v>
      </c>
      <c r="G3" s="1" t="s">
        <v>176</v>
      </c>
      <c r="H3" s="1" t="s">
        <v>274</v>
      </c>
      <c r="I3" s="1" t="s">
        <v>249</v>
      </c>
      <c r="J3" s="41"/>
    </row>
    <row r="4" spans="1:12" ht="16.5" thickTop="1" thickBot="1" x14ac:dyDescent="0.3">
      <c r="A4" s="1" t="s">
        <v>562</v>
      </c>
      <c r="B4" s="1" t="s">
        <v>563</v>
      </c>
      <c r="C4" s="2" t="s">
        <v>90</v>
      </c>
      <c r="D4" s="4">
        <v>9</v>
      </c>
      <c r="E4" s="15">
        <f>D4*5</f>
        <v>45</v>
      </c>
      <c r="F4" s="2" t="s">
        <v>564</v>
      </c>
      <c r="G4" s="1" t="s">
        <v>176</v>
      </c>
      <c r="H4" s="1" t="s">
        <v>196</v>
      </c>
      <c r="I4" s="1" t="s">
        <v>249</v>
      </c>
      <c r="J4" s="41">
        <f>SUMPRODUCT(E4:E5)*1.15</f>
        <v>1121.25</v>
      </c>
    </row>
    <row r="5" spans="1:12" ht="16.5" thickTop="1" thickBot="1" x14ac:dyDescent="0.3">
      <c r="A5" s="1" t="s">
        <v>562</v>
      </c>
      <c r="B5" s="1" t="s">
        <v>565</v>
      </c>
      <c r="C5" s="2" t="s">
        <v>77</v>
      </c>
      <c r="D5" s="4">
        <v>62</v>
      </c>
      <c r="E5" s="15">
        <f>D5*15</f>
        <v>930</v>
      </c>
      <c r="F5" s="2" t="s">
        <v>564</v>
      </c>
      <c r="G5" s="1" t="s">
        <v>176</v>
      </c>
      <c r="H5" s="1" t="s">
        <v>274</v>
      </c>
      <c r="I5" s="1" t="s">
        <v>249</v>
      </c>
      <c r="J5" s="41"/>
    </row>
    <row r="6" spans="1:12" ht="16.5" thickTop="1" thickBot="1" x14ac:dyDescent="0.3">
      <c r="A6" s="1" t="s">
        <v>566</v>
      </c>
      <c r="B6" s="1" t="s">
        <v>567</v>
      </c>
      <c r="C6" s="2" t="s">
        <v>90</v>
      </c>
      <c r="D6" s="4">
        <v>11</v>
      </c>
      <c r="E6" s="15">
        <f>D6*5</f>
        <v>55</v>
      </c>
      <c r="F6" s="2" t="s">
        <v>568</v>
      </c>
      <c r="G6" s="1" t="s">
        <v>176</v>
      </c>
      <c r="H6" s="1" t="s">
        <v>196</v>
      </c>
      <c r="I6" s="1" t="s">
        <v>249</v>
      </c>
      <c r="J6" s="41">
        <f>SUMPRODUCT(E6:E7)*1.15</f>
        <v>649.75</v>
      </c>
    </row>
    <row r="7" spans="1:12" ht="16.5" thickTop="1" thickBot="1" x14ac:dyDescent="0.3">
      <c r="A7" s="1" t="s">
        <v>566</v>
      </c>
      <c r="B7" s="1" t="s">
        <v>569</v>
      </c>
      <c r="C7" s="2" t="s">
        <v>77</v>
      </c>
      <c r="D7" s="4">
        <v>34</v>
      </c>
      <c r="E7" s="15">
        <f>D7*15</f>
        <v>510</v>
      </c>
      <c r="F7" s="2" t="s">
        <v>568</v>
      </c>
      <c r="G7" s="1" t="s">
        <v>176</v>
      </c>
      <c r="H7" s="1" t="s">
        <v>274</v>
      </c>
      <c r="I7" s="1" t="s">
        <v>249</v>
      </c>
      <c r="J7" s="41"/>
    </row>
    <row r="8" spans="1:12" ht="16.5" thickTop="1" thickBot="1" x14ac:dyDescent="0.3">
      <c r="A8" s="1" t="s">
        <v>570</v>
      </c>
      <c r="B8" s="1" t="s">
        <v>571</v>
      </c>
      <c r="C8" s="2" t="s">
        <v>90</v>
      </c>
      <c r="D8" s="4">
        <v>12</v>
      </c>
      <c r="E8" s="15">
        <f>D8*5</f>
        <v>60</v>
      </c>
      <c r="F8" s="2" t="s">
        <v>572</v>
      </c>
      <c r="G8" s="1" t="s">
        <v>176</v>
      </c>
      <c r="H8" s="1" t="s">
        <v>196</v>
      </c>
      <c r="I8" s="1" t="s">
        <v>249</v>
      </c>
      <c r="J8" s="41">
        <f>SUMPRODUCT(E8:E9)*1.15</f>
        <v>845.24999999999989</v>
      </c>
    </row>
    <row r="9" spans="1:12" ht="16.5" thickTop="1" thickBot="1" x14ac:dyDescent="0.3">
      <c r="A9" s="1" t="s">
        <v>570</v>
      </c>
      <c r="B9" s="1" t="s">
        <v>573</v>
      </c>
      <c r="C9" s="2" t="s">
        <v>77</v>
      </c>
      <c r="D9" s="4">
        <v>45</v>
      </c>
      <c r="E9" s="15">
        <f t="shared" ref="E9" si="0">D9*15</f>
        <v>675</v>
      </c>
      <c r="F9" s="2" t="s">
        <v>572</v>
      </c>
      <c r="G9" s="1" t="s">
        <v>176</v>
      </c>
      <c r="H9" s="1" t="s">
        <v>343</v>
      </c>
      <c r="I9" s="1" t="s">
        <v>249</v>
      </c>
      <c r="J9" s="41"/>
    </row>
    <row r="10" spans="1:12" ht="16.5" thickTop="1" thickBot="1" x14ac:dyDescent="0.3">
      <c r="A10" s="1" t="s">
        <v>724</v>
      </c>
      <c r="B10" s="1" t="s">
        <v>725</v>
      </c>
      <c r="C10" s="2" t="s">
        <v>90</v>
      </c>
      <c r="D10" s="4">
        <v>10</v>
      </c>
      <c r="E10" s="15">
        <f>D10*5</f>
        <v>50</v>
      </c>
      <c r="F10" s="2" t="s">
        <v>727</v>
      </c>
      <c r="G10" s="1" t="s">
        <v>176</v>
      </c>
      <c r="H10" s="1" t="s">
        <v>196</v>
      </c>
      <c r="I10" s="1" t="s">
        <v>249</v>
      </c>
      <c r="J10" s="41">
        <f>SUMPRODUCT(E10:E11)*1.15</f>
        <v>592.25</v>
      </c>
    </row>
    <row r="11" spans="1:12" ht="16.5" thickTop="1" thickBot="1" x14ac:dyDescent="0.3">
      <c r="A11" s="1" t="s">
        <v>724</v>
      </c>
      <c r="B11" s="1" t="s">
        <v>726</v>
      </c>
      <c r="C11" s="2" t="s">
        <v>77</v>
      </c>
      <c r="D11" s="4">
        <v>31</v>
      </c>
      <c r="E11" s="15">
        <f>D11*15</f>
        <v>465</v>
      </c>
      <c r="F11" s="2" t="s">
        <v>727</v>
      </c>
      <c r="G11" s="1" t="s">
        <v>176</v>
      </c>
      <c r="H11" s="1" t="s">
        <v>274</v>
      </c>
      <c r="I11" s="1" t="s">
        <v>249</v>
      </c>
      <c r="J11" s="41"/>
    </row>
    <row r="12" spans="1:12" ht="16.5" thickTop="1" thickBot="1" x14ac:dyDescent="0.3">
      <c r="A12" s="1" t="s">
        <v>577</v>
      </c>
      <c r="B12" s="1" t="s">
        <v>728</v>
      </c>
      <c r="C12" s="2" t="s">
        <v>77</v>
      </c>
      <c r="D12" s="4">
        <v>1</v>
      </c>
      <c r="E12" s="15">
        <f>D12*15</f>
        <v>15</v>
      </c>
      <c r="F12" s="2" t="s">
        <v>579</v>
      </c>
      <c r="G12" s="1" t="s">
        <v>176</v>
      </c>
      <c r="H12" s="1" t="s">
        <v>274</v>
      </c>
      <c r="I12" s="1" t="s">
        <v>249</v>
      </c>
      <c r="J12" s="41">
        <f>SUMPRODUCT(E12:E18)*1.15</f>
        <v>1408.75</v>
      </c>
    </row>
    <row r="13" spans="1:12" ht="16.5" thickTop="1" thickBot="1" x14ac:dyDescent="0.3">
      <c r="A13" s="1" t="s">
        <v>577</v>
      </c>
      <c r="B13" s="1" t="s">
        <v>729</v>
      </c>
      <c r="C13" s="2" t="s">
        <v>90</v>
      </c>
      <c r="D13" s="4">
        <v>6</v>
      </c>
      <c r="E13" s="15">
        <f>D13*5</f>
        <v>30</v>
      </c>
      <c r="F13" s="2" t="s">
        <v>579</v>
      </c>
      <c r="G13" s="1" t="s">
        <v>176</v>
      </c>
      <c r="H13" s="1" t="s">
        <v>196</v>
      </c>
      <c r="I13" s="1" t="s">
        <v>249</v>
      </c>
      <c r="J13" s="41"/>
    </row>
    <row r="14" spans="1:12" ht="16.5" thickTop="1" thickBot="1" x14ac:dyDescent="0.3">
      <c r="A14" s="1" t="s">
        <v>577</v>
      </c>
      <c r="B14" s="1" t="s">
        <v>578</v>
      </c>
      <c r="C14" s="2" t="s">
        <v>77</v>
      </c>
      <c r="D14" s="4">
        <v>18</v>
      </c>
      <c r="E14" s="15">
        <f>D14*15</f>
        <v>270</v>
      </c>
      <c r="F14" s="2" t="s">
        <v>579</v>
      </c>
      <c r="G14" s="1" t="s">
        <v>176</v>
      </c>
      <c r="H14" s="1" t="s">
        <v>274</v>
      </c>
      <c r="I14" s="1" t="s">
        <v>249</v>
      </c>
      <c r="J14" s="41"/>
    </row>
    <row r="15" spans="1:12" ht="16.5" thickTop="1" thickBot="1" x14ac:dyDescent="0.3">
      <c r="A15" s="1" t="s">
        <v>580</v>
      </c>
      <c r="B15" s="1" t="s">
        <v>730</v>
      </c>
      <c r="C15" s="2" t="s">
        <v>90</v>
      </c>
      <c r="D15" s="4">
        <v>14</v>
      </c>
      <c r="E15" s="15">
        <f>D15*5</f>
        <v>70</v>
      </c>
      <c r="F15" s="2" t="s">
        <v>579</v>
      </c>
      <c r="G15" s="1" t="s">
        <v>176</v>
      </c>
      <c r="H15" s="1" t="s">
        <v>196</v>
      </c>
      <c r="I15" s="1" t="s">
        <v>249</v>
      </c>
      <c r="J15" s="41"/>
    </row>
    <row r="16" spans="1:12" ht="16.5" thickTop="1" thickBot="1" x14ac:dyDescent="0.3">
      <c r="A16" s="1" t="s">
        <v>580</v>
      </c>
      <c r="B16" s="1" t="s">
        <v>731</v>
      </c>
      <c r="C16" s="2" t="s">
        <v>77</v>
      </c>
      <c r="D16" s="4">
        <v>7</v>
      </c>
      <c r="E16" s="15">
        <f>D16*15</f>
        <v>105</v>
      </c>
      <c r="F16" s="2" t="s">
        <v>579</v>
      </c>
      <c r="G16" s="1" t="s">
        <v>176</v>
      </c>
      <c r="H16" s="1" t="s">
        <v>274</v>
      </c>
      <c r="I16" s="1" t="s">
        <v>249</v>
      </c>
      <c r="J16" s="41"/>
    </row>
    <row r="17" spans="1:10" ht="16.5" thickTop="1" thickBot="1" x14ac:dyDescent="0.3">
      <c r="A17" s="1" t="s">
        <v>580</v>
      </c>
      <c r="B17" s="1" t="s">
        <v>732</v>
      </c>
      <c r="C17" s="2" t="s">
        <v>77</v>
      </c>
      <c r="D17" s="4">
        <v>7</v>
      </c>
      <c r="E17" s="15">
        <f>D17*15</f>
        <v>105</v>
      </c>
      <c r="F17" s="2" t="s">
        <v>579</v>
      </c>
      <c r="G17" s="1" t="s">
        <v>176</v>
      </c>
      <c r="H17" s="1" t="s">
        <v>274</v>
      </c>
      <c r="I17" s="1" t="s">
        <v>249</v>
      </c>
      <c r="J17" s="41"/>
    </row>
    <row r="18" spans="1:10" ht="16.5" thickTop="1" thickBot="1" x14ac:dyDescent="0.3">
      <c r="A18" s="1" t="s">
        <v>580</v>
      </c>
      <c r="B18" s="1" t="s">
        <v>581</v>
      </c>
      <c r="C18" s="2" t="s">
        <v>77</v>
      </c>
      <c r="D18" s="4">
        <v>42</v>
      </c>
      <c r="E18" s="15">
        <f>D18*15</f>
        <v>630</v>
      </c>
      <c r="F18" s="2" t="s">
        <v>579</v>
      </c>
      <c r="G18" s="1" t="s">
        <v>176</v>
      </c>
      <c r="H18" s="1" t="s">
        <v>274</v>
      </c>
      <c r="I18" s="1" t="s">
        <v>249</v>
      </c>
      <c r="J18" s="41"/>
    </row>
    <row r="19" spans="1:10" ht="31.5" thickTop="1" thickBot="1" x14ac:dyDescent="0.3">
      <c r="A19" s="1" t="s">
        <v>95</v>
      </c>
      <c r="B19" s="1" t="s">
        <v>708</v>
      </c>
      <c r="C19" s="2" t="s">
        <v>90</v>
      </c>
      <c r="D19" s="4">
        <v>11</v>
      </c>
      <c r="E19" s="15">
        <f>D19*5</f>
        <v>55</v>
      </c>
      <c r="F19" s="2" t="s">
        <v>95</v>
      </c>
      <c r="G19" s="1" t="s">
        <v>176</v>
      </c>
      <c r="H19" s="1" t="s">
        <v>196</v>
      </c>
      <c r="I19" s="1" t="s">
        <v>249</v>
      </c>
      <c r="J19" s="41" t="s">
        <v>927</v>
      </c>
    </row>
    <row r="20" spans="1:10" ht="16.5" thickTop="1" thickBot="1" x14ac:dyDescent="0.3">
      <c r="A20" s="1" t="s">
        <v>709</v>
      </c>
      <c r="B20" s="1" t="s">
        <v>710</v>
      </c>
      <c r="C20" s="2" t="s">
        <v>90</v>
      </c>
      <c r="D20" s="4">
        <v>187</v>
      </c>
      <c r="E20" s="15">
        <f t="shared" ref="E20" si="1">D20*5</f>
        <v>935</v>
      </c>
      <c r="F20" s="2" t="s">
        <v>95</v>
      </c>
      <c r="G20" s="1" t="s">
        <v>176</v>
      </c>
      <c r="H20" s="1" t="s">
        <v>196</v>
      </c>
      <c r="I20" s="1" t="s">
        <v>249</v>
      </c>
      <c r="J20" s="41"/>
    </row>
    <row r="21" spans="1:10" ht="16.5" thickTop="1" thickBot="1" x14ac:dyDescent="0.3">
      <c r="A21" s="1" t="s">
        <v>709</v>
      </c>
      <c r="B21" s="1" t="s">
        <v>711</v>
      </c>
      <c r="C21" s="2" t="s">
        <v>77</v>
      </c>
      <c r="D21" s="4">
        <v>258</v>
      </c>
      <c r="E21" s="15">
        <f>D21*15</f>
        <v>3870</v>
      </c>
      <c r="F21" s="2" t="s">
        <v>95</v>
      </c>
      <c r="G21" s="1" t="s">
        <v>176</v>
      </c>
      <c r="H21" s="1" t="s">
        <v>274</v>
      </c>
      <c r="I21" s="1" t="s">
        <v>249</v>
      </c>
      <c r="J21" s="41"/>
    </row>
    <row r="22" spans="1:10" ht="16.5" thickTop="1" thickBot="1" x14ac:dyDescent="0.3">
      <c r="A22" s="1" t="s">
        <v>709</v>
      </c>
      <c r="B22" s="1" t="s">
        <v>712</v>
      </c>
      <c r="C22" s="2" t="s">
        <v>77</v>
      </c>
      <c r="D22" s="4">
        <v>19</v>
      </c>
      <c r="E22" s="15">
        <f t="shared" ref="E22:E23" si="2">D22*15</f>
        <v>285</v>
      </c>
      <c r="F22" s="2" t="s">
        <v>95</v>
      </c>
      <c r="G22" s="1" t="s">
        <v>176</v>
      </c>
      <c r="H22" s="1" t="s">
        <v>274</v>
      </c>
      <c r="I22" s="1" t="s">
        <v>249</v>
      </c>
      <c r="J22" s="41"/>
    </row>
    <row r="23" spans="1:10" ht="16.5" thickTop="1" thickBot="1" x14ac:dyDescent="0.3">
      <c r="A23" s="1" t="s">
        <v>678</v>
      </c>
      <c r="B23" s="1" t="s">
        <v>812</v>
      </c>
      <c r="C23" s="2" t="s">
        <v>77</v>
      </c>
      <c r="D23" s="4">
        <v>64</v>
      </c>
      <c r="E23" s="15">
        <f t="shared" si="2"/>
        <v>960</v>
      </c>
      <c r="F23" s="2" t="s">
        <v>95</v>
      </c>
      <c r="G23" s="1" t="s">
        <v>176</v>
      </c>
      <c r="H23" s="1" t="s">
        <v>274</v>
      </c>
      <c r="I23" s="1" t="s">
        <v>249</v>
      </c>
      <c r="J23" s="41"/>
    </row>
    <row r="24" spans="1:10" ht="16.5" thickTop="1" thickBot="1" x14ac:dyDescent="0.3">
      <c r="A24" s="1" t="s">
        <v>713</v>
      </c>
      <c r="B24" s="1" t="s">
        <v>714</v>
      </c>
      <c r="C24" s="2" t="s">
        <v>90</v>
      </c>
      <c r="D24" s="4">
        <v>26</v>
      </c>
      <c r="E24" s="15">
        <f t="shared" ref="E24" si="3">D24*5</f>
        <v>130</v>
      </c>
      <c r="F24" s="2" t="s">
        <v>95</v>
      </c>
      <c r="G24" s="1" t="s">
        <v>176</v>
      </c>
      <c r="H24" s="1" t="s">
        <v>196</v>
      </c>
      <c r="I24" s="1" t="s">
        <v>249</v>
      </c>
      <c r="J24" s="41"/>
    </row>
    <row r="25" spans="1:10" ht="16.5" thickTop="1" thickBot="1" x14ac:dyDescent="0.3">
      <c r="A25" s="1" t="s">
        <v>713</v>
      </c>
      <c r="B25" s="1" t="s">
        <v>715</v>
      </c>
      <c r="C25" s="2" t="s">
        <v>77</v>
      </c>
      <c r="D25" s="4">
        <v>8</v>
      </c>
      <c r="E25" s="15">
        <f>D25*15</f>
        <v>120</v>
      </c>
      <c r="F25" s="2" t="s">
        <v>95</v>
      </c>
      <c r="G25" s="1" t="s">
        <v>176</v>
      </c>
      <c r="H25" s="1" t="s">
        <v>274</v>
      </c>
      <c r="I25" s="1" t="s">
        <v>249</v>
      </c>
      <c r="J25" s="41"/>
    </row>
    <row r="26" spans="1:10" ht="16.5" thickTop="1" thickBot="1" x14ac:dyDescent="0.3">
      <c r="A26" s="1" t="s">
        <v>814</v>
      </c>
      <c r="B26" s="1" t="s">
        <v>813</v>
      </c>
      <c r="C26" s="2" t="s">
        <v>90</v>
      </c>
      <c r="D26" s="4">
        <v>18</v>
      </c>
      <c r="E26" s="15">
        <f t="shared" ref="E26" si="4">D26*5</f>
        <v>90</v>
      </c>
      <c r="F26" s="2" t="s">
        <v>95</v>
      </c>
      <c r="G26" s="1" t="s">
        <v>176</v>
      </c>
      <c r="H26" s="1" t="s">
        <v>196</v>
      </c>
      <c r="I26" s="1" t="s">
        <v>249</v>
      </c>
      <c r="J26" s="41"/>
    </row>
    <row r="27" spans="1:10" ht="16.5" thickTop="1" thickBot="1" x14ac:dyDescent="0.3">
      <c r="A27" s="1" t="s">
        <v>814</v>
      </c>
      <c r="B27" s="1" t="s">
        <v>815</v>
      </c>
      <c r="C27" s="2" t="s">
        <v>77</v>
      </c>
      <c r="D27" s="4">
        <v>49</v>
      </c>
      <c r="E27" s="15">
        <f>D27*15</f>
        <v>735</v>
      </c>
      <c r="F27" s="2" t="s">
        <v>95</v>
      </c>
      <c r="G27" s="1" t="s">
        <v>176</v>
      </c>
      <c r="H27" s="1" t="s">
        <v>274</v>
      </c>
      <c r="I27" s="1" t="s">
        <v>249</v>
      </c>
      <c r="J27" s="41"/>
    </row>
    <row r="28" spans="1:10" ht="16.5" thickTop="1" thickBot="1" x14ac:dyDescent="0.3">
      <c r="A28" s="1" t="s">
        <v>716</v>
      </c>
      <c r="B28" s="1" t="s">
        <v>717</v>
      </c>
      <c r="C28" s="2" t="s">
        <v>77</v>
      </c>
      <c r="D28" s="4">
        <v>6</v>
      </c>
      <c r="E28" s="15">
        <f>D28*15</f>
        <v>90</v>
      </c>
      <c r="F28" s="2" t="s">
        <v>95</v>
      </c>
      <c r="G28" s="1" t="s">
        <v>176</v>
      </c>
      <c r="H28" s="1" t="s">
        <v>274</v>
      </c>
      <c r="I28" s="1" t="s">
        <v>249</v>
      </c>
      <c r="J28" s="41"/>
    </row>
    <row r="29" spans="1:10" ht="16.5" thickTop="1" thickBot="1" x14ac:dyDescent="0.3">
      <c r="A29" s="1" t="s">
        <v>716</v>
      </c>
      <c r="B29" s="1" t="s">
        <v>718</v>
      </c>
      <c r="C29" s="2" t="s">
        <v>90</v>
      </c>
      <c r="D29" s="4">
        <v>27</v>
      </c>
      <c r="E29" s="15">
        <f t="shared" ref="E29" si="5">D29*5</f>
        <v>135</v>
      </c>
      <c r="F29" s="2" t="s">
        <v>95</v>
      </c>
      <c r="G29" s="1" t="s">
        <v>176</v>
      </c>
      <c r="H29" s="1" t="s">
        <v>196</v>
      </c>
      <c r="I29" s="1" t="s">
        <v>249</v>
      </c>
      <c r="J29" s="41"/>
    </row>
    <row r="30" spans="1:10" ht="16.5" thickTop="1" thickBot="1" x14ac:dyDescent="0.3">
      <c r="A30" s="1" t="s">
        <v>716</v>
      </c>
      <c r="B30" s="1" t="s">
        <v>719</v>
      </c>
      <c r="C30" s="2" t="s">
        <v>77</v>
      </c>
      <c r="D30" s="4">
        <v>57</v>
      </c>
      <c r="E30" s="15">
        <f>D30*15</f>
        <v>855</v>
      </c>
      <c r="F30" s="2" t="s">
        <v>95</v>
      </c>
      <c r="G30" s="1" t="s">
        <v>176</v>
      </c>
      <c r="H30" s="1" t="s">
        <v>274</v>
      </c>
      <c r="I30" s="1" t="s">
        <v>249</v>
      </c>
      <c r="J30" s="41"/>
    </row>
    <row r="31" spans="1:10" ht="16.5" thickTop="1" thickBot="1" x14ac:dyDescent="0.3">
      <c r="A31" s="1" t="s">
        <v>817</v>
      </c>
      <c r="B31" s="1" t="s">
        <v>816</v>
      </c>
      <c r="C31" s="2" t="s">
        <v>90</v>
      </c>
      <c r="D31" s="4">
        <v>28</v>
      </c>
      <c r="E31" s="15">
        <f t="shared" ref="E31" si="6">D31*5</f>
        <v>140</v>
      </c>
      <c r="F31" s="2" t="s">
        <v>95</v>
      </c>
      <c r="G31" s="1" t="s">
        <v>176</v>
      </c>
      <c r="H31" s="1" t="s">
        <v>196</v>
      </c>
      <c r="I31" s="1" t="s">
        <v>249</v>
      </c>
      <c r="J31" s="41"/>
    </row>
    <row r="32" spans="1:10" ht="16.5" thickTop="1" thickBot="1" x14ac:dyDescent="0.3">
      <c r="A32" s="1" t="s">
        <v>817</v>
      </c>
      <c r="B32" s="1" t="s">
        <v>818</v>
      </c>
      <c r="C32" s="2" t="s">
        <v>77</v>
      </c>
      <c r="D32" s="4">
        <v>10</v>
      </c>
      <c r="E32" s="15">
        <f>D32*15</f>
        <v>150</v>
      </c>
      <c r="F32" s="2" t="s">
        <v>95</v>
      </c>
      <c r="G32" s="1" t="s">
        <v>176</v>
      </c>
      <c r="H32" s="1" t="s">
        <v>274</v>
      </c>
      <c r="I32" s="1" t="s">
        <v>249</v>
      </c>
      <c r="J32" s="41"/>
    </row>
    <row r="33" spans="1:10" ht="16.5" thickTop="1" thickBot="1" x14ac:dyDescent="0.3">
      <c r="A33" s="1" t="s">
        <v>817</v>
      </c>
      <c r="B33" s="1" t="s">
        <v>819</v>
      </c>
      <c r="C33" s="2" t="s">
        <v>77</v>
      </c>
      <c r="D33" s="4">
        <v>72</v>
      </c>
      <c r="E33" s="15">
        <f>D33*15</f>
        <v>1080</v>
      </c>
      <c r="F33" s="2" t="s">
        <v>95</v>
      </c>
      <c r="G33" s="1" t="s">
        <v>176</v>
      </c>
      <c r="H33" s="1" t="s">
        <v>274</v>
      </c>
      <c r="I33" s="1" t="s">
        <v>249</v>
      </c>
      <c r="J33" s="41"/>
    </row>
    <row r="34" spans="1:10" ht="16.5" thickTop="1" thickBot="1" x14ac:dyDescent="0.3">
      <c r="A34" s="1" t="s">
        <v>821</v>
      </c>
      <c r="B34" s="1" t="s">
        <v>820</v>
      </c>
      <c r="C34" s="2" t="s">
        <v>90</v>
      </c>
      <c r="D34" s="4">
        <v>7</v>
      </c>
      <c r="E34" s="15">
        <f t="shared" ref="E34" si="7">D34*5</f>
        <v>35</v>
      </c>
      <c r="F34" s="2" t="s">
        <v>95</v>
      </c>
      <c r="G34" s="1" t="s">
        <v>176</v>
      </c>
      <c r="H34" s="1" t="s">
        <v>196</v>
      </c>
      <c r="I34" s="1" t="s">
        <v>249</v>
      </c>
      <c r="J34" s="41"/>
    </row>
    <row r="35" spans="1:10" ht="16.5" thickTop="1" thickBot="1" x14ac:dyDescent="0.3">
      <c r="A35" s="1" t="s">
        <v>821</v>
      </c>
      <c r="B35" s="1" t="s">
        <v>822</v>
      </c>
      <c r="C35" s="2" t="s">
        <v>77</v>
      </c>
      <c r="D35" s="4">
        <v>3</v>
      </c>
      <c r="E35" s="15">
        <f t="shared" ref="E35:E36" si="8">D35*15</f>
        <v>45</v>
      </c>
      <c r="F35" s="2" t="s">
        <v>95</v>
      </c>
      <c r="G35" s="1" t="s">
        <v>176</v>
      </c>
      <c r="H35" s="1" t="s">
        <v>274</v>
      </c>
      <c r="I35" s="1" t="s">
        <v>249</v>
      </c>
      <c r="J35" s="41"/>
    </row>
    <row r="36" spans="1:10" ht="16.5" thickTop="1" thickBot="1" x14ac:dyDescent="0.3">
      <c r="A36" s="1" t="s">
        <v>821</v>
      </c>
      <c r="B36" s="1" t="s">
        <v>823</v>
      </c>
      <c r="C36" s="2" t="s">
        <v>77</v>
      </c>
      <c r="D36" s="4">
        <v>14</v>
      </c>
      <c r="E36" s="15">
        <f t="shared" si="8"/>
        <v>210</v>
      </c>
      <c r="F36" s="2" t="s">
        <v>95</v>
      </c>
      <c r="G36" s="1" t="s">
        <v>176</v>
      </c>
      <c r="H36" s="1" t="s">
        <v>274</v>
      </c>
      <c r="I36" s="1" t="s">
        <v>249</v>
      </c>
      <c r="J36" s="41"/>
    </row>
    <row r="37" spans="1:10" ht="16.5" thickTop="1" thickBot="1" x14ac:dyDescent="0.3">
      <c r="A37" s="1" t="s">
        <v>825</v>
      </c>
      <c r="B37" s="1" t="s">
        <v>824</v>
      </c>
      <c r="C37" s="2" t="s">
        <v>77</v>
      </c>
      <c r="D37" s="4">
        <v>4</v>
      </c>
      <c r="E37" s="15">
        <f>D37*15</f>
        <v>60</v>
      </c>
      <c r="F37" s="2" t="s">
        <v>95</v>
      </c>
      <c r="G37" s="1" t="s">
        <v>176</v>
      </c>
      <c r="H37" s="1" t="s">
        <v>274</v>
      </c>
      <c r="I37" s="1" t="s">
        <v>249</v>
      </c>
      <c r="J37" s="41"/>
    </row>
    <row r="38" spans="1:10" ht="16.5" thickTop="1" thickBot="1" x14ac:dyDescent="0.3">
      <c r="A38" s="1" t="s">
        <v>825</v>
      </c>
      <c r="B38" s="1" t="s">
        <v>826</v>
      </c>
      <c r="C38" s="2" t="s">
        <v>90</v>
      </c>
      <c r="D38" s="4">
        <v>34</v>
      </c>
      <c r="E38" s="15">
        <f t="shared" ref="E38" si="9">D38*5</f>
        <v>170</v>
      </c>
      <c r="F38" s="2" t="s">
        <v>95</v>
      </c>
      <c r="G38" s="1" t="s">
        <v>176</v>
      </c>
      <c r="H38" s="1" t="s">
        <v>196</v>
      </c>
      <c r="I38" s="1" t="s">
        <v>249</v>
      </c>
      <c r="J38" s="41"/>
    </row>
    <row r="39" spans="1:10" ht="16.5" thickTop="1" thickBot="1" x14ac:dyDescent="0.3">
      <c r="A39" s="1" t="s">
        <v>825</v>
      </c>
      <c r="B39" s="1" t="s">
        <v>827</v>
      </c>
      <c r="C39" s="2" t="s">
        <v>77</v>
      </c>
      <c r="D39" s="4">
        <v>80</v>
      </c>
      <c r="E39" s="15">
        <f>D39*15</f>
        <v>1200</v>
      </c>
      <c r="F39" s="2" t="s">
        <v>95</v>
      </c>
      <c r="G39" s="1" t="s">
        <v>176</v>
      </c>
      <c r="H39" s="1" t="s">
        <v>274</v>
      </c>
      <c r="I39" s="1" t="s">
        <v>249</v>
      </c>
      <c r="J39" s="41"/>
    </row>
    <row r="40" spans="1:10" ht="16.5" thickTop="1" thickBot="1" x14ac:dyDescent="0.3">
      <c r="A40" s="1" t="s">
        <v>720</v>
      </c>
      <c r="B40" s="1" t="s">
        <v>721</v>
      </c>
      <c r="C40" s="2" t="s">
        <v>90</v>
      </c>
      <c r="D40" s="4">
        <v>19</v>
      </c>
      <c r="E40" s="15">
        <f t="shared" ref="E40" si="10">D40*5</f>
        <v>95</v>
      </c>
      <c r="F40" s="2" t="s">
        <v>95</v>
      </c>
      <c r="G40" s="1" t="s">
        <v>176</v>
      </c>
      <c r="H40" s="1" t="s">
        <v>196</v>
      </c>
      <c r="I40" s="1" t="s">
        <v>249</v>
      </c>
      <c r="J40" s="41"/>
    </row>
    <row r="41" spans="1:10" ht="16.5" thickTop="1" thickBot="1" x14ac:dyDescent="0.3">
      <c r="A41" s="1" t="s">
        <v>720</v>
      </c>
      <c r="B41" s="1" t="s">
        <v>722</v>
      </c>
      <c r="C41" s="2" t="s">
        <v>77</v>
      </c>
      <c r="D41" s="4">
        <v>5</v>
      </c>
      <c r="E41" s="15">
        <f>D41*15</f>
        <v>75</v>
      </c>
      <c r="F41" s="2" t="s">
        <v>95</v>
      </c>
      <c r="G41" s="1" t="s">
        <v>176</v>
      </c>
      <c r="H41" s="1" t="s">
        <v>274</v>
      </c>
      <c r="I41" s="1" t="s">
        <v>249</v>
      </c>
      <c r="J41" s="41"/>
    </row>
    <row r="42" spans="1:10" ht="16.5" thickTop="1" thickBot="1" x14ac:dyDescent="0.3">
      <c r="A42" s="1" t="s">
        <v>720</v>
      </c>
      <c r="B42" s="1" t="s">
        <v>723</v>
      </c>
      <c r="C42" s="2" t="s">
        <v>77</v>
      </c>
      <c r="D42" s="4">
        <v>56</v>
      </c>
      <c r="E42" s="15">
        <f>D42*15</f>
        <v>840</v>
      </c>
      <c r="F42" s="2" t="s">
        <v>95</v>
      </c>
      <c r="G42" s="1" t="s">
        <v>176</v>
      </c>
      <c r="H42" s="1" t="s">
        <v>274</v>
      </c>
      <c r="I42" s="1" t="s">
        <v>249</v>
      </c>
      <c r="J42" s="41"/>
    </row>
    <row r="43" spans="1:10" ht="16.5" thickTop="1" thickBot="1" x14ac:dyDescent="0.3">
      <c r="A43" s="39" t="s">
        <v>829</v>
      </c>
      <c r="B43" s="1" t="s">
        <v>828</v>
      </c>
      <c r="C43" s="2" t="s">
        <v>90</v>
      </c>
      <c r="D43" s="4">
        <v>26</v>
      </c>
      <c r="E43" s="15">
        <f t="shared" ref="E43" si="11">D43*5</f>
        <v>130</v>
      </c>
      <c r="F43" s="2" t="s">
        <v>95</v>
      </c>
      <c r="G43" s="1" t="s">
        <v>176</v>
      </c>
      <c r="H43" s="1" t="s">
        <v>196</v>
      </c>
      <c r="I43" s="1" t="s">
        <v>249</v>
      </c>
      <c r="J43" s="41"/>
    </row>
    <row r="44" spans="1:10" ht="16.5" thickTop="1" thickBot="1" x14ac:dyDescent="0.3">
      <c r="A44" s="39" t="s">
        <v>829</v>
      </c>
      <c r="B44" s="1" t="s">
        <v>830</v>
      </c>
      <c r="C44" s="2" t="s">
        <v>77</v>
      </c>
      <c r="D44" s="4">
        <v>7</v>
      </c>
      <c r="E44" s="15">
        <f t="shared" ref="E44:E45" si="12">D44*15</f>
        <v>105</v>
      </c>
      <c r="F44" s="2" t="s">
        <v>95</v>
      </c>
      <c r="G44" s="1" t="s">
        <v>176</v>
      </c>
      <c r="H44" s="1" t="s">
        <v>274</v>
      </c>
      <c r="I44" s="1" t="s">
        <v>249</v>
      </c>
      <c r="J44" s="41"/>
    </row>
    <row r="45" spans="1:10" ht="16.5" thickTop="1" thickBot="1" x14ac:dyDescent="0.3">
      <c r="A45" s="39" t="s">
        <v>829</v>
      </c>
      <c r="B45" s="1" t="s">
        <v>831</v>
      </c>
      <c r="C45" s="2" t="s">
        <v>77</v>
      </c>
      <c r="D45" s="4">
        <v>56</v>
      </c>
      <c r="E45" s="15">
        <f t="shared" si="12"/>
        <v>840</v>
      </c>
      <c r="F45" s="2" t="s">
        <v>95</v>
      </c>
      <c r="G45" s="1" t="s">
        <v>176</v>
      </c>
      <c r="H45" s="1" t="s">
        <v>274</v>
      </c>
      <c r="I45" s="1" t="s">
        <v>249</v>
      </c>
      <c r="J45" s="41"/>
    </row>
    <row r="46" spans="1:10" ht="16.5" thickTop="1" thickBot="1" x14ac:dyDescent="0.3">
      <c r="A46" s="39" t="s">
        <v>833</v>
      </c>
      <c r="B46" s="1" t="s">
        <v>832</v>
      </c>
      <c r="C46" s="2" t="s">
        <v>90</v>
      </c>
      <c r="D46" s="4">
        <v>16</v>
      </c>
      <c r="E46" s="15">
        <f t="shared" ref="E46" si="13">D46*5</f>
        <v>80</v>
      </c>
      <c r="F46" s="2" t="s">
        <v>95</v>
      </c>
      <c r="G46" s="1" t="s">
        <v>176</v>
      </c>
      <c r="H46" s="1" t="s">
        <v>196</v>
      </c>
      <c r="I46" s="1" t="s">
        <v>249</v>
      </c>
      <c r="J46" s="41"/>
    </row>
    <row r="47" spans="1:10" ht="16.5" thickTop="1" thickBot="1" x14ac:dyDescent="0.3">
      <c r="A47" s="39" t="s">
        <v>833</v>
      </c>
      <c r="B47" s="1" t="s">
        <v>834</v>
      </c>
      <c r="C47" s="2" t="s">
        <v>77</v>
      </c>
      <c r="D47" s="4">
        <v>61</v>
      </c>
      <c r="E47" s="15">
        <f>D47*15</f>
        <v>915</v>
      </c>
      <c r="F47" s="2" t="s">
        <v>95</v>
      </c>
      <c r="G47" s="1" t="s">
        <v>176</v>
      </c>
      <c r="H47" s="1" t="s">
        <v>274</v>
      </c>
      <c r="I47" s="1" t="s">
        <v>249</v>
      </c>
      <c r="J47" s="41"/>
    </row>
    <row r="48" spans="1:10" ht="16.5" thickTop="1" thickBot="1" x14ac:dyDescent="0.3">
      <c r="A48" s="1" t="s">
        <v>566</v>
      </c>
      <c r="B48" s="1" t="s">
        <v>569</v>
      </c>
      <c r="C48" s="2" t="s">
        <v>77</v>
      </c>
      <c r="D48" s="4">
        <v>34</v>
      </c>
      <c r="E48" s="15">
        <f>D48*10</f>
        <v>340</v>
      </c>
      <c r="F48" s="2" t="s">
        <v>568</v>
      </c>
      <c r="G48" s="1" t="s">
        <v>176</v>
      </c>
      <c r="H48" s="1" t="s">
        <v>197</v>
      </c>
      <c r="I48" s="37" t="s">
        <v>289</v>
      </c>
      <c r="J48" s="41">
        <f t="shared" ref="J48:J49" si="14">E48</f>
        <v>340</v>
      </c>
    </row>
    <row r="49" spans="1:10" ht="16.5" thickTop="1" thickBot="1" x14ac:dyDescent="0.3">
      <c r="A49" s="1" t="s">
        <v>574</v>
      </c>
      <c r="B49" s="1" t="s">
        <v>575</v>
      </c>
      <c r="C49" s="2" t="s">
        <v>77</v>
      </c>
      <c r="D49" s="4">
        <v>38</v>
      </c>
      <c r="E49" s="15">
        <f t="shared" ref="E49:E51" si="15">D49*10</f>
        <v>380</v>
      </c>
      <c r="F49" s="2" t="s">
        <v>576</v>
      </c>
      <c r="G49" s="1" t="s">
        <v>176</v>
      </c>
      <c r="H49" s="1" t="s">
        <v>197</v>
      </c>
      <c r="I49" s="1" t="s">
        <v>289</v>
      </c>
      <c r="J49" s="41">
        <f t="shared" si="14"/>
        <v>380</v>
      </c>
    </row>
    <row r="50" spans="1:10" ht="16.5" thickTop="1" thickBot="1" x14ac:dyDescent="0.3">
      <c r="A50" s="1" t="s">
        <v>577</v>
      </c>
      <c r="B50" s="1" t="s">
        <v>578</v>
      </c>
      <c r="C50" s="2" t="s">
        <v>77</v>
      </c>
      <c r="D50" s="4">
        <v>18</v>
      </c>
      <c r="E50" s="15">
        <f t="shared" si="15"/>
        <v>180</v>
      </c>
      <c r="F50" s="2" t="s">
        <v>579</v>
      </c>
      <c r="G50" s="1" t="s">
        <v>176</v>
      </c>
      <c r="H50" s="1" t="s">
        <v>197</v>
      </c>
      <c r="I50" s="1" t="s">
        <v>289</v>
      </c>
      <c r="J50" s="41">
        <f>E50+E51</f>
        <v>600</v>
      </c>
    </row>
    <row r="51" spans="1:10" ht="16.5" thickTop="1" thickBot="1" x14ac:dyDescent="0.3">
      <c r="A51" s="1" t="s">
        <v>580</v>
      </c>
      <c r="B51" s="1" t="s">
        <v>581</v>
      </c>
      <c r="C51" s="2" t="s">
        <v>77</v>
      </c>
      <c r="D51" s="4">
        <v>42</v>
      </c>
      <c r="E51" s="15">
        <f t="shared" si="15"/>
        <v>420</v>
      </c>
      <c r="F51" s="2" t="s">
        <v>579</v>
      </c>
      <c r="G51" s="1" t="s">
        <v>176</v>
      </c>
      <c r="H51" s="1" t="s">
        <v>274</v>
      </c>
      <c r="I51" s="1" t="s">
        <v>289</v>
      </c>
      <c r="J51" s="41"/>
    </row>
    <row r="52" spans="1:10" ht="15.75" thickTop="1" x14ac:dyDescent="0.25"/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L96"/>
  <sheetViews>
    <sheetView topLeftCell="B1" workbookViewId="0">
      <selection activeCell="J2" sqref="J2"/>
    </sheetView>
  </sheetViews>
  <sheetFormatPr defaultColWidth="49.85546875" defaultRowHeight="15" x14ac:dyDescent="0.25"/>
  <cols>
    <col min="1" max="1" width="35.7109375" bestFit="1" customWidth="1"/>
    <col min="2" max="2" width="24.85546875" bestFit="1" customWidth="1"/>
    <col min="3" max="3" width="25.7109375" bestFit="1" customWidth="1"/>
    <col min="4" max="4" width="13.5703125" bestFit="1" customWidth="1"/>
    <col min="5" max="5" width="10.85546875" bestFit="1" customWidth="1"/>
    <col min="6" max="6" width="27.85546875" bestFit="1" customWidth="1"/>
    <col min="7" max="7" width="8.28515625" bestFit="1" customWidth="1"/>
    <col min="8" max="8" width="15.28515625" bestFit="1" customWidth="1"/>
    <col min="9" max="9" width="23.28515625" bestFit="1" customWidth="1"/>
    <col min="10" max="10" width="22" bestFit="1" customWidth="1"/>
    <col min="11" max="11" width="22.85546875" hidden="1" customWidth="1"/>
    <col min="12" max="12" width="17.85546875" hidden="1" customWidth="1"/>
  </cols>
  <sheetData>
    <row r="1" spans="1:12" ht="19.5" thickBot="1" x14ac:dyDescent="0.3">
      <c r="A1" s="46" t="s">
        <v>228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31.5" thickTop="1" thickBot="1" x14ac:dyDescent="0.3">
      <c r="A2" s="1" t="s">
        <v>936</v>
      </c>
      <c r="B2" s="1" t="s">
        <v>935</v>
      </c>
      <c r="C2" s="2" t="s">
        <v>90</v>
      </c>
      <c r="D2" s="4">
        <v>17</v>
      </c>
      <c r="E2" s="15">
        <f>D2*5</f>
        <v>85</v>
      </c>
      <c r="F2" s="2" t="s">
        <v>649</v>
      </c>
      <c r="G2" s="1" t="s">
        <v>295</v>
      </c>
      <c r="H2" s="1"/>
      <c r="I2" s="1" t="s">
        <v>249</v>
      </c>
      <c r="J2" s="41" t="s">
        <v>927</v>
      </c>
    </row>
    <row r="3" spans="1:12" ht="16.5" thickTop="1" thickBot="1" x14ac:dyDescent="0.3">
      <c r="A3" s="1" t="s">
        <v>649</v>
      </c>
      <c r="B3" s="1" t="s">
        <v>937</v>
      </c>
      <c r="C3" s="2" t="s">
        <v>90</v>
      </c>
      <c r="D3" s="4">
        <v>27</v>
      </c>
      <c r="E3" s="15">
        <f t="shared" ref="E3:E5" si="0">D3*5</f>
        <v>135</v>
      </c>
      <c r="F3" s="2" t="s">
        <v>649</v>
      </c>
      <c r="G3" s="1" t="s">
        <v>176</v>
      </c>
      <c r="H3" s="1"/>
      <c r="I3" s="1" t="s">
        <v>249</v>
      </c>
      <c r="J3" s="41"/>
    </row>
    <row r="4" spans="1:12" ht="16.5" thickTop="1" thickBot="1" x14ac:dyDescent="0.3">
      <c r="A4" s="1" t="s">
        <v>649</v>
      </c>
      <c r="B4" s="1" t="s">
        <v>938</v>
      </c>
      <c r="C4" s="2" t="s">
        <v>90</v>
      </c>
      <c r="D4" s="4">
        <v>23</v>
      </c>
      <c r="E4" s="15">
        <f t="shared" si="0"/>
        <v>115</v>
      </c>
      <c r="F4" s="2" t="s">
        <v>649</v>
      </c>
      <c r="G4" s="1" t="s">
        <v>69</v>
      </c>
      <c r="H4" s="1"/>
      <c r="I4" s="1" t="s">
        <v>249</v>
      </c>
      <c r="J4" s="41"/>
      <c r="K4" s="43">
        <f>J49+J62+J65+J78</f>
        <v>9458.75</v>
      </c>
      <c r="L4" s="43">
        <f>J89+J95</f>
        <v>3145</v>
      </c>
    </row>
    <row r="5" spans="1:12" ht="31.5" thickTop="1" thickBot="1" x14ac:dyDescent="0.3">
      <c r="A5" s="1" t="s">
        <v>649</v>
      </c>
      <c r="B5" s="1" t="s">
        <v>939</v>
      </c>
      <c r="C5" s="2" t="s">
        <v>90</v>
      </c>
      <c r="D5" s="4">
        <v>11</v>
      </c>
      <c r="E5" s="15">
        <f t="shared" si="0"/>
        <v>55</v>
      </c>
      <c r="F5" s="2" t="s">
        <v>649</v>
      </c>
      <c r="G5" s="1" t="s">
        <v>295</v>
      </c>
      <c r="H5" s="1"/>
      <c r="I5" s="1" t="s">
        <v>249</v>
      </c>
      <c r="J5" s="41"/>
    </row>
    <row r="6" spans="1:12" ht="16.5" thickTop="1" thickBot="1" x14ac:dyDescent="0.3">
      <c r="A6" s="1" t="s">
        <v>678</v>
      </c>
      <c r="B6" s="1" t="s">
        <v>855</v>
      </c>
      <c r="C6" s="2" t="s">
        <v>90</v>
      </c>
      <c r="D6" s="4">
        <v>11</v>
      </c>
      <c r="E6" s="15">
        <f>D6*5</f>
        <v>55</v>
      </c>
      <c r="F6" s="2" t="s">
        <v>649</v>
      </c>
      <c r="G6" s="1" t="s">
        <v>176</v>
      </c>
      <c r="H6" s="1" t="s">
        <v>196</v>
      </c>
      <c r="I6" s="1" t="s">
        <v>249</v>
      </c>
      <c r="J6" s="41"/>
    </row>
    <row r="7" spans="1:12" ht="16.5" thickTop="1" thickBot="1" x14ac:dyDescent="0.3">
      <c r="A7" s="1" t="s">
        <v>678</v>
      </c>
      <c r="B7" s="1" t="s">
        <v>856</v>
      </c>
      <c r="C7" s="2" t="s">
        <v>77</v>
      </c>
      <c r="D7" s="4">
        <v>32</v>
      </c>
      <c r="E7" s="15">
        <f>D7*15</f>
        <v>480</v>
      </c>
      <c r="F7" s="2" t="s">
        <v>649</v>
      </c>
      <c r="G7" s="1" t="s">
        <v>176</v>
      </c>
      <c r="H7" s="1" t="s">
        <v>197</v>
      </c>
      <c r="I7" s="1" t="s">
        <v>249</v>
      </c>
      <c r="J7" s="41"/>
    </row>
    <row r="8" spans="1:12" ht="16.5" thickTop="1" thickBot="1" x14ac:dyDescent="0.3">
      <c r="A8" s="1" t="s">
        <v>858</v>
      </c>
      <c r="B8" s="1" t="s">
        <v>857</v>
      </c>
      <c r="C8" s="2" t="s">
        <v>90</v>
      </c>
      <c r="D8" s="4">
        <v>8</v>
      </c>
      <c r="E8" s="15">
        <f t="shared" ref="E8:E10" si="1">D8*5</f>
        <v>40</v>
      </c>
      <c r="F8" s="2" t="s">
        <v>649</v>
      </c>
      <c r="G8" s="1" t="s">
        <v>176</v>
      </c>
      <c r="H8" s="1" t="s">
        <v>196</v>
      </c>
      <c r="I8" s="1" t="s">
        <v>249</v>
      </c>
      <c r="J8" s="41"/>
    </row>
    <row r="9" spans="1:12" ht="16.5" thickTop="1" thickBot="1" x14ac:dyDescent="0.3">
      <c r="A9" s="1" t="s">
        <v>858</v>
      </c>
      <c r="B9" s="1" t="s">
        <v>859</v>
      </c>
      <c r="C9" s="2" t="s">
        <v>90</v>
      </c>
      <c r="D9" s="4">
        <v>7</v>
      </c>
      <c r="E9" s="15">
        <f t="shared" si="1"/>
        <v>35</v>
      </c>
      <c r="F9" s="2" t="s">
        <v>649</v>
      </c>
      <c r="G9" s="1" t="s">
        <v>176</v>
      </c>
      <c r="H9" s="1" t="s">
        <v>860</v>
      </c>
      <c r="I9" s="1" t="s">
        <v>249</v>
      </c>
      <c r="J9" s="41"/>
    </row>
    <row r="10" spans="1:12" ht="16.5" thickTop="1" thickBot="1" x14ac:dyDescent="0.3">
      <c r="A10" s="1" t="s">
        <v>858</v>
      </c>
      <c r="B10" s="1" t="s">
        <v>861</v>
      </c>
      <c r="C10" s="2" t="s">
        <v>90</v>
      </c>
      <c r="D10" s="4">
        <v>2</v>
      </c>
      <c r="E10" s="15">
        <f t="shared" si="1"/>
        <v>10</v>
      </c>
      <c r="F10" s="2" t="s">
        <v>649</v>
      </c>
      <c r="G10" s="1" t="s">
        <v>176</v>
      </c>
      <c r="H10" s="1" t="s">
        <v>862</v>
      </c>
      <c r="I10" s="1" t="s">
        <v>249</v>
      </c>
      <c r="J10" s="41"/>
    </row>
    <row r="11" spans="1:12" ht="16.5" thickTop="1" thickBot="1" x14ac:dyDescent="0.3">
      <c r="A11" s="1" t="s">
        <v>858</v>
      </c>
      <c r="B11" s="1" t="s">
        <v>863</v>
      </c>
      <c r="C11" s="2" t="s">
        <v>77</v>
      </c>
      <c r="D11" s="4">
        <v>24</v>
      </c>
      <c r="E11" s="15">
        <f>D11*15</f>
        <v>360</v>
      </c>
      <c r="F11" s="2" t="s">
        <v>649</v>
      </c>
      <c r="G11" s="1" t="s">
        <v>176</v>
      </c>
      <c r="H11" s="1" t="s">
        <v>197</v>
      </c>
      <c r="I11" s="1" t="s">
        <v>249</v>
      </c>
      <c r="J11" s="41"/>
    </row>
    <row r="12" spans="1:12" ht="16.5" thickTop="1" thickBot="1" x14ac:dyDescent="0.3">
      <c r="A12" s="1" t="s">
        <v>865</v>
      </c>
      <c r="B12" s="1" t="s">
        <v>864</v>
      </c>
      <c r="C12" s="2" t="s">
        <v>90</v>
      </c>
      <c r="D12" s="4">
        <v>16</v>
      </c>
      <c r="E12" s="15">
        <f>D12*5</f>
        <v>80</v>
      </c>
      <c r="F12" s="2" t="s">
        <v>649</v>
      </c>
      <c r="G12" s="1" t="s">
        <v>176</v>
      </c>
      <c r="H12" s="1" t="s">
        <v>196</v>
      </c>
      <c r="I12" s="1" t="s">
        <v>249</v>
      </c>
      <c r="J12" s="41"/>
    </row>
    <row r="13" spans="1:12" ht="16.5" thickTop="1" thickBot="1" x14ac:dyDescent="0.3">
      <c r="A13" s="1" t="s">
        <v>865</v>
      </c>
      <c r="B13" s="1" t="s">
        <v>866</v>
      </c>
      <c r="C13" s="2" t="s">
        <v>77</v>
      </c>
      <c r="D13" s="4">
        <v>11</v>
      </c>
      <c r="E13" s="15">
        <f t="shared" ref="E13:E15" si="2">D13*15</f>
        <v>165</v>
      </c>
      <c r="F13" s="2" t="s">
        <v>649</v>
      </c>
      <c r="G13" s="1" t="s">
        <v>176</v>
      </c>
      <c r="H13" s="1" t="s">
        <v>867</v>
      </c>
      <c r="I13" s="1" t="s">
        <v>249</v>
      </c>
      <c r="J13" s="41"/>
    </row>
    <row r="14" spans="1:12" ht="16.5" thickTop="1" thickBot="1" x14ac:dyDescent="0.3">
      <c r="A14" s="1" t="s">
        <v>865</v>
      </c>
      <c r="B14" s="1" t="s">
        <v>868</v>
      </c>
      <c r="C14" s="2" t="s">
        <v>77</v>
      </c>
      <c r="D14" s="4">
        <v>35</v>
      </c>
      <c r="E14" s="15">
        <f t="shared" si="2"/>
        <v>525</v>
      </c>
      <c r="F14" s="2" t="s">
        <v>649</v>
      </c>
      <c r="G14" s="1" t="s">
        <v>176</v>
      </c>
      <c r="H14" s="1" t="s">
        <v>197</v>
      </c>
      <c r="I14" s="1" t="s">
        <v>249</v>
      </c>
      <c r="J14" s="41"/>
    </row>
    <row r="15" spans="1:12" ht="16.5" thickTop="1" thickBot="1" x14ac:dyDescent="0.3">
      <c r="A15" s="1" t="s">
        <v>870</v>
      </c>
      <c r="B15" s="1" t="s">
        <v>869</v>
      </c>
      <c r="C15" s="2" t="s">
        <v>77</v>
      </c>
      <c r="D15" s="4">
        <v>14</v>
      </c>
      <c r="E15" s="15">
        <f t="shared" si="2"/>
        <v>210</v>
      </c>
      <c r="F15" s="2" t="s">
        <v>649</v>
      </c>
      <c r="G15" s="1" t="s">
        <v>176</v>
      </c>
      <c r="H15" s="1" t="s">
        <v>871</v>
      </c>
      <c r="I15" s="1" t="s">
        <v>249</v>
      </c>
      <c r="J15" s="41"/>
    </row>
    <row r="16" spans="1:12" ht="16.5" thickTop="1" thickBot="1" x14ac:dyDescent="0.3">
      <c r="A16" s="1" t="s">
        <v>870</v>
      </c>
      <c r="B16" s="1" t="s">
        <v>872</v>
      </c>
      <c r="C16" s="2" t="s">
        <v>90</v>
      </c>
      <c r="D16" s="4">
        <v>14</v>
      </c>
      <c r="E16" s="15">
        <f>D16*5</f>
        <v>70</v>
      </c>
      <c r="F16" s="2" t="s">
        <v>649</v>
      </c>
      <c r="G16" s="1" t="s">
        <v>176</v>
      </c>
      <c r="H16" s="1" t="s">
        <v>196</v>
      </c>
      <c r="I16" s="1" t="s">
        <v>249</v>
      </c>
      <c r="J16" s="41"/>
    </row>
    <row r="17" spans="1:10" ht="16.5" thickTop="1" thickBot="1" x14ac:dyDescent="0.3">
      <c r="A17" s="1" t="s">
        <v>870</v>
      </c>
      <c r="B17" s="1" t="s">
        <v>873</v>
      </c>
      <c r="C17" s="2" t="s">
        <v>77</v>
      </c>
      <c r="D17" s="4">
        <v>4</v>
      </c>
      <c r="E17" s="15">
        <f t="shared" ref="E17:E19" si="3">D17*15</f>
        <v>60</v>
      </c>
      <c r="F17" s="2" t="s">
        <v>649</v>
      </c>
      <c r="G17" s="1" t="s">
        <v>176</v>
      </c>
      <c r="H17" s="1" t="s">
        <v>874</v>
      </c>
      <c r="I17" s="1" t="s">
        <v>249</v>
      </c>
      <c r="J17" s="41"/>
    </row>
    <row r="18" spans="1:10" ht="31.5" thickTop="1" thickBot="1" x14ac:dyDescent="0.3">
      <c r="A18" s="1" t="s">
        <v>870</v>
      </c>
      <c r="B18" s="1" t="s">
        <v>875</v>
      </c>
      <c r="C18" s="2" t="s">
        <v>77</v>
      </c>
      <c r="D18" s="4">
        <v>15</v>
      </c>
      <c r="E18" s="15">
        <f t="shared" si="3"/>
        <v>225</v>
      </c>
      <c r="F18" s="2" t="s">
        <v>649</v>
      </c>
      <c r="G18" s="1" t="s">
        <v>176</v>
      </c>
      <c r="H18" s="1" t="s">
        <v>876</v>
      </c>
      <c r="I18" s="1" t="s">
        <v>249</v>
      </c>
      <c r="J18" s="41"/>
    </row>
    <row r="19" spans="1:10" ht="16.5" thickTop="1" thickBot="1" x14ac:dyDescent="0.3">
      <c r="A19" s="1" t="s">
        <v>870</v>
      </c>
      <c r="B19" s="1" t="s">
        <v>877</v>
      </c>
      <c r="C19" s="2" t="s">
        <v>77</v>
      </c>
      <c r="D19" s="4">
        <v>25</v>
      </c>
      <c r="E19" s="15">
        <f t="shared" si="3"/>
        <v>375</v>
      </c>
      <c r="F19" s="2" t="s">
        <v>649</v>
      </c>
      <c r="G19" s="1" t="s">
        <v>176</v>
      </c>
      <c r="H19" s="1" t="s">
        <v>197</v>
      </c>
      <c r="I19" s="1" t="s">
        <v>249</v>
      </c>
      <c r="J19" s="41"/>
    </row>
    <row r="20" spans="1:10" ht="16.5" thickTop="1" thickBot="1" x14ac:dyDescent="0.3">
      <c r="A20" s="1" t="s">
        <v>879</v>
      </c>
      <c r="B20" s="1" t="s">
        <v>878</v>
      </c>
      <c r="C20" s="2" t="s">
        <v>90</v>
      </c>
      <c r="D20" s="4">
        <v>134</v>
      </c>
      <c r="E20" s="15">
        <f>D20*5</f>
        <v>670</v>
      </c>
      <c r="F20" s="2" t="s">
        <v>649</v>
      </c>
      <c r="G20" s="1" t="s">
        <v>176</v>
      </c>
      <c r="H20" s="1" t="s">
        <v>196</v>
      </c>
      <c r="I20" s="1" t="s">
        <v>249</v>
      </c>
      <c r="J20" s="41"/>
    </row>
    <row r="21" spans="1:10" ht="16.5" thickTop="1" thickBot="1" x14ac:dyDescent="0.3">
      <c r="A21" s="1" t="s">
        <v>879</v>
      </c>
      <c r="B21" s="1" t="s">
        <v>880</v>
      </c>
      <c r="C21" s="2" t="s">
        <v>77</v>
      </c>
      <c r="D21" s="4">
        <v>183</v>
      </c>
      <c r="E21" s="15">
        <f>D21*15</f>
        <v>2745</v>
      </c>
      <c r="F21" s="2" t="s">
        <v>649</v>
      </c>
      <c r="G21" s="1" t="s">
        <v>176</v>
      </c>
      <c r="H21" s="1" t="s">
        <v>197</v>
      </c>
      <c r="I21" s="1" t="s">
        <v>249</v>
      </c>
      <c r="J21" s="41"/>
    </row>
    <row r="22" spans="1:10" ht="16.5" thickTop="1" thickBot="1" x14ac:dyDescent="0.3">
      <c r="A22" s="1" t="s">
        <v>879</v>
      </c>
      <c r="B22" s="1" t="s">
        <v>881</v>
      </c>
      <c r="C22" s="2" t="s">
        <v>78</v>
      </c>
      <c r="D22" s="4">
        <v>4</v>
      </c>
      <c r="E22" s="15">
        <f>D22*10</f>
        <v>40</v>
      </c>
      <c r="F22" s="2" t="s">
        <v>649</v>
      </c>
      <c r="G22" s="1" t="s">
        <v>176</v>
      </c>
      <c r="H22" s="1" t="s">
        <v>882</v>
      </c>
      <c r="I22" s="1" t="s">
        <v>249</v>
      </c>
      <c r="J22" s="41"/>
    </row>
    <row r="23" spans="1:10" ht="16.5" thickTop="1" thickBot="1" x14ac:dyDescent="0.3">
      <c r="A23" s="1" t="s">
        <v>879</v>
      </c>
      <c r="B23" s="1" t="s">
        <v>883</v>
      </c>
      <c r="C23" s="2" t="s">
        <v>77</v>
      </c>
      <c r="D23" s="4">
        <v>20</v>
      </c>
      <c r="E23" s="15">
        <f>D23*15</f>
        <v>300</v>
      </c>
      <c r="F23" s="2" t="s">
        <v>649</v>
      </c>
      <c r="G23" s="1" t="s">
        <v>176</v>
      </c>
      <c r="H23" s="1" t="s">
        <v>613</v>
      </c>
      <c r="I23" s="1" t="s">
        <v>249</v>
      </c>
      <c r="J23" s="41"/>
    </row>
    <row r="24" spans="1:10" ht="16.5" thickTop="1" thickBot="1" x14ac:dyDescent="0.3">
      <c r="A24" s="1" t="s">
        <v>885</v>
      </c>
      <c r="B24" s="1" t="s">
        <v>884</v>
      </c>
      <c r="C24" s="2" t="s">
        <v>90</v>
      </c>
      <c r="D24" s="4">
        <v>22</v>
      </c>
      <c r="E24" s="15">
        <f t="shared" ref="E24:E25" si="4">D24*5</f>
        <v>110</v>
      </c>
      <c r="F24" s="2" t="s">
        <v>649</v>
      </c>
      <c r="G24" s="1" t="s">
        <v>176</v>
      </c>
      <c r="H24" s="1" t="s">
        <v>196</v>
      </c>
      <c r="I24" s="1" t="s">
        <v>249</v>
      </c>
      <c r="J24" s="41"/>
    </row>
    <row r="25" spans="1:10" ht="16.5" thickTop="1" thickBot="1" x14ac:dyDescent="0.3">
      <c r="A25" s="1" t="s">
        <v>885</v>
      </c>
      <c r="B25" s="1" t="s">
        <v>886</v>
      </c>
      <c r="C25" s="2" t="s">
        <v>90</v>
      </c>
      <c r="D25" s="4">
        <v>10</v>
      </c>
      <c r="E25" s="15">
        <f t="shared" si="4"/>
        <v>50</v>
      </c>
      <c r="F25" s="2" t="s">
        <v>649</v>
      </c>
      <c r="G25" s="1" t="s">
        <v>176</v>
      </c>
      <c r="H25" s="1" t="s">
        <v>887</v>
      </c>
      <c r="I25" s="1" t="s">
        <v>249</v>
      </c>
      <c r="J25" s="41"/>
    </row>
    <row r="26" spans="1:10" ht="16.5" thickTop="1" thickBot="1" x14ac:dyDescent="0.3">
      <c r="A26" s="1" t="s">
        <v>885</v>
      </c>
      <c r="B26" s="1" t="s">
        <v>888</v>
      </c>
      <c r="C26" s="2" t="s">
        <v>77</v>
      </c>
      <c r="D26" s="4">
        <v>5</v>
      </c>
      <c r="E26" s="15">
        <f t="shared" ref="E26:E28" si="5">D26*15</f>
        <v>75</v>
      </c>
      <c r="F26" s="2" t="s">
        <v>649</v>
      </c>
      <c r="G26" s="1" t="s">
        <v>176</v>
      </c>
      <c r="H26" s="1" t="s">
        <v>889</v>
      </c>
      <c r="I26" s="1" t="s">
        <v>249</v>
      </c>
      <c r="J26" s="41"/>
    </row>
    <row r="27" spans="1:10" ht="16.5" thickTop="1" thickBot="1" x14ac:dyDescent="0.3">
      <c r="A27" s="1" t="s">
        <v>885</v>
      </c>
      <c r="B27" s="1" t="s">
        <v>890</v>
      </c>
      <c r="C27" s="2" t="s">
        <v>77</v>
      </c>
      <c r="D27" s="4">
        <v>34</v>
      </c>
      <c r="E27" s="15">
        <f t="shared" si="5"/>
        <v>510</v>
      </c>
      <c r="F27" s="2" t="s">
        <v>649</v>
      </c>
      <c r="G27" s="1" t="s">
        <v>176</v>
      </c>
      <c r="H27" s="1" t="s">
        <v>197</v>
      </c>
      <c r="I27" s="1" t="s">
        <v>249</v>
      </c>
      <c r="J27" s="41"/>
    </row>
    <row r="28" spans="1:10" ht="16.5" thickTop="1" thickBot="1" x14ac:dyDescent="0.3">
      <c r="A28" s="1" t="s">
        <v>885</v>
      </c>
      <c r="B28" s="1" t="s">
        <v>891</v>
      </c>
      <c r="C28" s="2" t="s">
        <v>77</v>
      </c>
      <c r="D28" s="4">
        <v>13</v>
      </c>
      <c r="E28" s="15">
        <f t="shared" si="5"/>
        <v>195</v>
      </c>
      <c r="F28" s="2" t="s">
        <v>649</v>
      </c>
      <c r="G28" s="1" t="s">
        <v>176</v>
      </c>
      <c r="H28" s="1" t="s">
        <v>892</v>
      </c>
      <c r="I28" s="1" t="s">
        <v>249</v>
      </c>
      <c r="J28" s="41"/>
    </row>
    <row r="29" spans="1:10" ht="16.5" thickTop="1" thickBot="1" x14ac:dyDescent="0.3">
      <c r="A29" s="1" t="s">
        <v>894</v>
      </c>
      <c r="B29" s="1" t="s">
        <v>893</v>
      </c>
      <c r="C29" s="2" t="s">
        <v>90</v>
      </c>
      <c r="D29" s="4">
        <v>17</v>
      </c>
      <c r="E29" s="15">
        <f>D29*5</f>
        <v>85</v>
      </c>
      <c r="F29" s="2" t="s">
        <v>649</v>
      </c>
      <c r="G29" s="1" t="s">
        <v>176</v>
      </c>
      <c r="H29" s="1" t="s">
        <v>196</v>
      </c>
      <c r="I29" s="1" t="s">
        <v>249</v>
      </c>
      <c r="J29" s="41"/>
    </row>
    <row r="30" spans="1:10" ht="16.5" thickTop="1" thickBot="1" x14ac:dyDescent="0.3">
      <c r="A30" s="1" t="s">
        <v>894</v>
      </c>
      <c r="B30" s="1" t="s">
        <v>895</v>
      </c>
      <c r="C30" s="2" t="s">
        <v>77</v>
      </c>
      <c r="D30" s="4">
        <v>3</v>
      </c>
      <c r="E30" s="15">
        <f>D30*15</f>
        <v>45</v>
      </c>
      <c r="F30" s="2" t="s">
        <v>649</v>
      </c>
      <c r="G30" s="1" t="s">
        <v>176</v>
      </c>
      <c r="H30" s="1" t="s">
        <v>896</v>
      </c>
      <c r="I30" s="1" t="s">
        <v>249</v>
      </c>
      <c r="J30" s="41"/>
    </row>
    <row r="31" spans="1:10" ht="16.5" thickTop="1" thickBot="1" x14ac:dyDescent="0.3">
      <c r="A31" s="1" t="s">
        <v>894</v>
      </c>
      <c r="B31" s="1" t="s">
        <v>897</v>
      </c>
      <c r="C31" s="2" t="s">
        <v>77</v>
      </c>
      <c r="D31" s="4">
        <v>36</v>
      </c>
      <c r="E31" s="15">
        <f>D31*15</f>
        <v>540</v>
      </c>
      <c r="F31" s="2" t="s">
        <v>649</v>
      </c>
      <c r="G31" s="1" t="s">
        <v>176</v>
      </c>
      <c r="H31" s="1" t="s">
        <v>197</v>
      </c>
      <c r="I31" s="1" t="s">
        <v>249</v>
      </c>
      <c r="J31" s="41"/>
    </row>
    <row r="32" spans="1:10" ht="16.5" thickTop="1" thickBot="1" x14ac:dyDescent="0.3">
      <c r="A32" s="1" t="s">
        <v>899</v>
      </c>
      <c r="B32" s="1" t="s">
        <v>898</v>
      </c>
      <c r="C32" s="2" t="s">
        <v>90</v>
      </c>
      <c r="D32" s="4">
        <v>12</v>
      </c>
      <c r="E32" s="15">
        <f>D32*5</f>
        <v>60</v>
      </c>
      <c r="F32" s="2" t="s">
        <v>649</v>
      </c>
      <c r="G32" s="1" t="s">
        <v>176</v>
      </c>
      <c r="H32" s="1" t="s">
        <v>196</v>
      </c>
      <c r="I32" s="1" t="s">
        <v>249</v>
      </c>
      <c r="J32" s="41"/>
    </row>
    <row r="33" spans="1:10" ht="16.5" thickTop="1" thickBot="1" x14ac:dyDescent="0.3">
      <c r="A33" s="1" t="s">
        <v>899</v>
      </c>
      <c r="B33" s="1" t="s">
        <v>900</v>
      </c>
      <c r="C33" s="2" t="s">
        <v>77</v>
      </c>
      <c r="D33" s="4">
        <v>37</v>
      </c>
      <c r="E33" s="15">
        <f t="shared" ref="E33:E34" si="6">D33*15</f>
        <v>555</v>
      </c>
      <c r="F33" s="2" t="s">
        <v>649</v>
      </c>
      <c r="G33" s="1" t="s">
        <v>176</v>
      </c>
      <c r="H33" s="1" t="s">
        <v>197</v>
      </c>
      <c r="I33" s="1" t="s">
        <v>249</v>
      </c>
      <c r="J33" s="41"/>
    </row>
    <row r="34" spans="1:10" ht="16.5" thickTop="1" thickBot="1" x14ac:dyDescent="0.3">
      <c r="A34" s="1" t="s">
        <v>902</v>
      </c>
      <c r="B34" s="1" t="s">
        <v>901</v>
      </c>
      <c r="C34" s="2" t="s">
        <v>77</v>
      </c>
      <c r="D34" s="4">
        <v>4</v>
      </c>
      <c r="E34" s="15">
        <f t="shared" si="6"/>
        <v>60</v>
      </c>
      <c r="F34" s="2" t="s">
        <v>649</v>
      </c>
      <c r="G34" s="1" t="s">
        <v>176</v>
      </c>
      <c r="H34" s="1" t="s">
        <v>903</v>
      </c>
      <c r="I34" s="1" t="s">
        <v>249</v>
      </c>
      <c r="J34" s="41"/>
    </row>
    <row r="35" spans="1:10" ht="16.5" thickTop="1" thickBot="1" x14ac:dyDescent="0.3">
      <c r="A35" s="1" t="s">
        <v>902</v>
      </c>
      <c r="B35" s="1" t="s">
        <v>904</v>
      </c>
      <c r="C35" s="2" t="s">
        <v>90</v>
      </c>
      <c r="D35" s="4">
        <v>8</v>
      </c>
      <c r="E35" s="15">
        <f>D35*5</f>
        <v>40</v>
      </c>
      <c r="F35" s="2" t="s">
        <v>649</v>
      </c>
      <c r="G35" s="1" t="s">
        <v>176</v>
      </c>
      <c r="H35" s="1" t="s">
        <v>196</v>
      </c>
      <c r="I35" s="1" t="s">
        <v>249</v>
      </c>
      <c r="J35" s="41"/>
    </row>
    <row r="36" spans="1:10" ht="16.5" thickTop="1" thickBot="1" x14ac:dyDescent="0.3">
      <c r="A36" s="1" t="s">
        <v>902</v>
      </c>
      <c r="B36" s="1" t="s">
        <v>905</v>
      </c>
      <c r="C36" s="2" t="s">
        <v>77</v>
      </c>
      <c r="D36" s="4">
        <v>4</v>
      </c>
      <c r="E36" s="15">
        <f>D36*15</f>
        <v>60</v>
      </c>
      <c r="F36" s="2" t="s">
        <v>649</v>
      </c>
      <c r="G36" s="1" t="s">
        <v>176</v>
      </c>
      <c r="H36" s="1" t="s">
        <v>906</v>
      </c>
      <c r="I36" s="1" t="s">
        <v>249</v>
      </c>
      <c r="J36" s="41"/>
    </row>
    <row r="37" spans="1:10" ht="16.5" thickTop="1" thickBot="1" x14ac:dyDescent="0.3">
      <c r="A37" s="1" t="s">
        <v>902</v>
      </c>
      <c r="B37" s="1" t="s">
        <v>907</v>
      </c>
      <c r="C37" s="2" t="s">
        <v>77</v>
      </c>
      <c r="D37" s="4">
        <v>24</v>
      </c>
      <c r="E37" s="15">
        <f t="shared" ref="E37:E38" si="7">D37*15</f>
        <v>360</v>
      </c>
      <c r="F37" s="2" t="s">
        <v>649</v>
      </c>
      <c r="G37" s="1" t="s">
        <v>176</v>
      </c>
      <c r="H37" s="1" t="s">
        <v>197</v>
      </c>
      <c r="I37" s="1" t="s">
        <v>249</v>
      </c>
      <c r="J37" s="41"/>
    </row>
    <row r="38" spans="1:10" ht="16.5" thickTop="1" thickBot="1" x14ac:dyDescent="0.3">
      <c r="A38" s="1" t="s">
        <v>902</v>
      </c>
      <c r="B38" s="1" t="s">
        <v>908</v>
      </c>
      <c r="C38" s="2" t="s">
        <v>77</v>
      </c>
      <c r="D38" s="4">
        <v>13</v>
      </c>
      <c r="E38" s="15">
        <f t="shared" si="7"/>
        <v>195</v>
      </c>
      <c r="F38" s="2" t="s">
        <v>649</v>
      </c>
      <c r="G38" s="1" t="s">
        <v>176</v>
      </c>
      <c r="H38" s="1" t="s">
        <v>909</v>
      </c>
      <c r="I38" s="1" t="s">
        <v>249</v>
      </c>
      <c r="J38" s="41"/>
    </row>
    <row r="39" spans="1:10" ht="16.5" thickTop="1" thickBot="1" x14ac:dyDescent="0.3">
      <c r="A39" s="1" t="s">
        <v>911</v>
      </c>
      <c r="B39" s="1" t="s">
        <v>910</v>
      </c>
      <c r="C39" s="2" t="s">
        <v>90</v>
      </c>
      <c r="D39" s="4">
        <v>12</v>
      </c>
      <c r="E39" s="15">
        <f>D39*5</f>
        <v>60</v>
      </c>
      <c r="F39" s="2" t="s">
        <v>649</v>
      </c>
      <c r="G39" s="1" t="s">
        <v>176</v>
      </c>
      <c r="H39" s="1" t="s">
        <v>196</v>
      </c>
      <c r="I39" s="1" t="s">
        <v>249</v>
      </c>
      <c r="J39" s="41"/>
    </row>
    <row r="40" spans="1:10" ht="16.5" thickTop="1" thickBot="1" x14ac:dyDescent="0.3">
      <c r="A40" s="1" t="s">
        <v>911</v>
      </c>
      <c r="B40" s="1" t="s">
        <v>912</v>
      </c>
      <c r="C40" s="2" t="s">
        <v>77</v>
      </c>
      <c r="D40" s="4">
        <v>6</v>
      </c>
      <c r="E40" s="15">
        <f t="shared" ref="E40:E41" si="8">D40*15</f>
        <v>90</v>
      </c>
      <c r="F40" s="2" t="s">
        <v>649</v>
      </c>
      <c r="G40" s="1" t="s">
        <v>176</v>
      </c>
      <c r="H40" s="1" t="s">
        <v>913</v>
      </c>
      <c r="I40" s="1" t="s">
        <v>249</v>
      </c>
      <c r="J40" s="41"/>
    </row>
    <row r="41" spans="1:10" ht="16.5" thickTop="1" thickBot="1" x14ac:dyDescent="0.3">
      <c r="A41" s="1" t="s">
        <v>911</v>
      </c>
      <c r="B41" s="1" t="s">
        <v>914</v>
      </c>
      <c r="C41" s="2" t="s">
        <v>77</v>
      </c>
      <c r="D41" s="4">
        <v>32</v>
      </c>
      <c r="E41" s="15">
        <f t="shared" si="8"/>
        <v>480</v>
      </c>
      <c r="F41" s="2" t="s">
        <v>649</v>
      </c>
      <c r="G41" s="1" t="s">
        <v>176</v>
      </c>
      <c r="H41" s="1" t="s">
        <v>197</v>
      </c>
      <c r="I41" s="1" t="s">
        <v>249</v>
      </c>
      <c r="J41" s="41"/>
    </row>
    <row r="42" spans="1:10" ht="16.5" thickTop="1" thickBot="1" x14ac:dyDescent="0.3">
      <c r="A42" s="1" t="s">
        <v>916</v>
      </c>
      <c r="B42" s="1" t="s">
        <v>915</v>
      </c>
      <c r="C42" s="2" t="s">
        <v>90</v>
      </c>
      <c r="D42" s="4">
        <v>10</v>
      </c>
      <c r="E42" s="15">
        <f t="shared" ref="E42:E43" si="9">D42*5</f>
        <v>50</v>
      </c>
      <c r="F42" s="2" t="s">
        <v>649</v>
      </c>
      <c r="G42" s="1" t="s">
        <v>176</v>
      </c>
      <c r="H42" s="1" t="s">
        <v>196</v>
      </c>
      <c r="I42" s="1" t="s">
        <v>249</v>
      </c>
      <c r="J42" s="41"/>
    </row>
    <row r="43" spans="1:10" ht="16.5" thickTop="1" thickBot="1" x14ac:dyDescent="0.3">
      <c r="A43" s="1" t="s">
        <v>916</v>
      </c>
      <c r="B43" s="1" t="s">
        <v>917</v>
      </c>
      <c r="C43" s="2" t="s">
        <v>90</v>
      </c>
      <c r="D43" s="4">
        <v>0</v>
      </c>
      <c r="E43" s="15">
        <f t="shared" si="9"/>
        <v>0</v>
      </c>
      <c r="F43" s="2" t="s">
        <v>649</v>
      </c>
      <c r="G43" s="1" t="s">
        <v>176</v>
      </c>
      <c r="H43" s="1" t="s">
        <v>918</v>
      </c>
      <c r="I43" s="1" t="s">
        <v>249</v>
      </c>
      <c r="J43" s="41"/>
    </row>
    <row r="44" spans="1:10" ht="16.5" thickTop="1" thickBot="1" x14ac:dyDescent="0.3">
      <c r="A44" s="1" t="s">
        <v>916</v>
      </c>
      <c r="B44" s="1" t="s">
        <v>919</v>
      </c>
      <c r="C44" s="2" t="s">
        <v>77</v>
      </c>
      <c r="D44" s="4">
        <v>21</v>
      </c>
      <c r="E44" s="15">
        <f>D44*15</f>
        <v>315</v>
      </c>
      <c r="F44" s="2" t="s">
        <v>649</v>
      </c>
      <c r="G44" s="1" t="s">
        <v>176</v>
      </c>
      <c r="H44" s="1" t="s">
        <v>197</v>
      </c>
      <c r="I44" s="1" t="s">
        <v>249</v>
      </c>
      <c r="J44" s="41"/>
    </row>
    <row r="45" spans="1:10" ht="31.5" customHeight="1" thickTop="1" thickBot="1" x14ac:dyDescent="0.3">
      <c r="A45" s="1" t="s">
        <v>916</v>
      </c>
      <c r="B45" s="1" t="s">
        <v>920</v>
      </c>
      <c r="C45" s="2" t="s">
        <v>90</v>
      </c>
      <c r="D45" s="4">
        <v>5</v>
      </c>
      <c r="E45" s="15">
        <f t="shared" ref="E45:E46" si="10">D45*5</f>
        <v>25</v>
      </c>
      <c r="F45" s="2" t="s">
        <v>649</v>
      </c>
      <c r="G45" s="1" t="s">
        <v>176</v>
      </c>
      <c r="H45" s="1" t="s">
        <v>921</v>
      </c>
      <c r="I45" s="1" t="s">
        <v>249</v>
      </c>
      <c r="J45" s="41"/>
    </row>
    <row r="46" spans="1:10" ht="31.5" customHeight="1" thickTop="1" thickBot="1" x14ac:dyDescent="0.3">
      <c r="A46" s="1" t="s">
        <v>923</v>
      </c>
      <c r="B46" s="1" t="s">
        <v>922</v>
      </c>
      <c r="C46" s="2" t="s">
        <v>90</v>
      </c>
      <c r="D46" s="4">
        <v>19</v>
      </c>
      <c r="E46" s="15">
        <f t="shared" si="10"/>
        <v>95</v>
      </c>
      <c r="F46" s="2" t="s">
        <v>649</v>
      </c>
      <c r="G46" s="1" t="s">
        <v>176</v>
      </c>
      <c r="H46" s="1" t="s">
        <v>196</v>
      </c>
      <c r="I46" s="1" t="s">
        <v>249</v>
      </c>
      <c r="J46" s="41"/>
    </row>
    <row r="47" spans="1:10" ht="31.5" customHeight="1" thickTop="1" thickBot="1" x14ac:dyDescent="0.3">
      <c r="A47" s="1" t="s">
        <v>923</v>
      </c>
      <c r="B47" s="1" t="s">
        <v>924</v>
      </c>
      <c r="C47" s="2" t="s">
        <v>77</v>
      </c>
      <c r="D47" s="4">
        <v>32</v>
      </c>
      <c r="E47" s="15">
        <f t="shared" ref="E47:E48" si="11">D47*15</f>
        <v>480</v>
      </c>
      <c r="F47" s="2" t="s">
        <v>649</v>
      </c>
      <c r="G47" s="1" t="s">
        <v>176</v>
      </c>
      <c r="H47" s="1" t="s">
        <v>197</v>
      </c>
      <c r="I47" s="1" t="s">
        <v>249</v>
      </c>
      <c r="J47" s="41"/>
    </row>
    <row r="48" spans="1:10" ht="31.5" customHeight="1" thickTop="1" thickBot="1" x14ac:dyDescent="0.3">
      <c r="A48" s="1" t="s">
        <v>923</v>
      </c>
      <c r="B48" s="1" t="s">
        <v>925</v>
      </c>
      <c r="C48" s="2" t="s">
        <v>77</v>
      </c>
      <c r="D48" s="4">
        <v>9</v>
      </c>
      <c r="E48" s="15">
        <f t="shared" si="11"/>
        <v>135</v>
      </c>
      <c r="F48" s="2" t="s">
        <v>649</v>
      </c>
      <c r="G48" s="1" t="s">
        <v>176</v>
      </c>
      <c r="H48" s="1" t="s">
        <v>926</v>
      </c>
      <c r="I48" s="1" t="s">
        <v>249</v>
      </c>
      <c r="J48" s="41"/>
    </row>
    <row r="49" spans="1:10" ht="16.5" thickTop="1" thickBot="1" x14ac:dyDescent="0.3">
      <c r="A49" s="1" t="s">
        <v>206</v>
      </c>
      <c r="B49" s="1" t="s">
        <v>449</v>
      </c>
      <c r="C49" s="2" t="s">
        <v>78</v>
      </c>
      <c r="D49" s="4">
        <v>6</v>
      </c>
      <c r="E49" s="15">
        <f>D49*10</f>
        <v>60</v>
      </c>
      <c r="F49" s="2" t="s">
        <v>199</v>
      </c>
      <c r="G49" s="1" t="s">
        <v>176</v>
      </c>
      <c r="H49" s="1" t="s">
        <v>196</v>
      </c>
      <c r="I49" s="1" t="s">
        <v>249</v>
      </c>
      <c r="J49" s="41">
        <f>SUMPRODUCT(E49:E61)*1.15</f>
        <v>2449.5</v>
      </c>
    </row>
    <row r="50" spans="1:10" ht="16.5" thickTop="1" thickBot="1" x14ac:dyDescent="0.3">
      <c r="A50" s="1" t="s">
        <v>206</v>
      </c>
      <c r="B50" s="1" t="s">
        <v>450</v>
      </c>
      <c r="C50" s="2" t="s">
        <v>77</v>
      </c>
      <c r="D50" s="4">
        <v>3</v>
      </c>
      <c r="E50" s="15">
        <f>D50*15</f>
        <v>45</v>
      </c>
      <c r="F50" s="2" t="s">
        <v>199</v>
      </c>
      <c r="G50" s="1" t="s">
        <v>176</v>
      </c>
      <c r="H50" s="1" t="s">
        <v>207</v>
      </c>
      <c r="I50" s="1" t="s">
        <v>249</v>
      </c>
      <c r="J50" s="41"/>
    </row>
    <row r="51" spans="1:10" ht="16.5" thickTop="1" thickBot="1" x14ac:dyDescent="0.3">
      <c r="A51" s="1" t="s">
        <v>206</v>
      </c>
      <c r="B51" s="1" t="s">
        <v>451</v>
      </c>
      <c r="C51" s="2" t="s">
        <v>77</v>
      </c>
      <c r="D51" s="4">
        <v>6</v>
      </c>
      <c r="E51" s="15">
        <f t="shared" ref="E51:E52" si="12">D51*15</f>
        <v>90</v>
      </c>
      <c r="F51" s="2" t="s">
        <v>199</v>
      </c>
      <c r="G51" s="1" t="s">
        <v>176</v>
      </c>
      <c r="H51" s="1" t="s">
        <v>208</v>
      </c>
      <c r="I51" s="1" t="s">
        <v>249</v>
      </c>
      <c r="J51" s="41"/>
    </row>
    <row r="52" spans="1:10" ht="16.5" thickTop="1" thickBot="1" x14ac:dyDescent="0.3">
      <c r="A52" s="1" t="s">
        <v>206</v>
      </c>
      <c r="B52" s="1" t="s">
        <v>452</v>
      </c>
      <c r="C52" s="2" t="s">
        <v>77</v>
      </c>
      <c r="D52" s="4">
        <v>13</v>
      </c>
      <c r="E52" s="15">
        <f t="shared" si="12"/>
        <v>195</v>
      </c>
      <c r="F52" s="2" t="s">
        <v>199</v>
      </c>
      <c r="G52" s="1" t="s">
        <v>176</v>
      </c>
      <c r="H52" s="1" t="s">
        <v>197</v>
      </c>
      <c r="I52" s="1" t="s">
        <v>249</v>
      </c>
      <c r="J52" s="41"/>
    </row>
    <row r="53" spans="1:10" ht="16.5" thickTop="1" thickBot="1" x14ac:dyDescent="0.3">
      <c r="A53" s="1" t="s">
        <v>198</v>
      </c>
      <c r="B53" s="1" t="s">
        <v>453</v>
      </c>
      <c r="C53" s="2" t="s">
        <v>78</v>
      </c>
      <c r="D53" s="4">
        <v>2</v>
      </c>
      <c r="E53" s="15">
        <f>D53*10</f>
        <v>20</v>
      </c>
      <c r="F53" s="2" t="s">
        <v>199</v>
      </c>
      <c r="G53" s="1" t="s">
        <v>176</v>
      </c>
      <c r="H53" s="1" t="s">
        <v>196</v>
      </c>
      <c r="I53" s="1" t="s">
        <v>249</v>
      </c>
      <c r="J53" s="41"/>
    </row>
    <row r="54" spans="1:10" ht="16.5" thickTop="1" thickBot="1" x14ac:dyDescent="0.3">
      <c r="A54" s="1" t="s">
        <v>198</v>
      </c>
      <c r="B54" s="1" t="s">
        <v>454</v>
      </c>
      <c r="C54" s="2" t="s">
        <v>77</v>
      </c>
      <c r="D54" s="4">
        <v>42</v>
      </c>
      <c r="E54" s="15">
        <f>D54*15</f>
        <v>630</v>
      </c>
      <c r="F54" s="2" t="s">
        <v>199</v>
      </c>
      <c r="G54" s="1" t="s">
        <v>176</v>
      </c>
      <c r="H54" s="1" t="s">
        <v>200</v>
      </c>
      <c r="I54" s="1" t="s">
        <v>249</v>
      </c>
      <c r="J54" s="41"/>
    </row>
    <row r="55" spans="1:10" ht="16.5" thickTop="1" thickBot="1" x14ac:dyDescent="0.3">
      <c r="A55" s="1" t="s">
        <v>455</v>
      </c>
      <c r="B55" s="1" t="s">
        <v>456</v>
      </c>
      <c r="C55" s="2" t="s">
        <v>78</v>
      </c>
      <c r="D55" s="4">
        <v>16</v>
      </c>
      <c r="E55" s="15">
        <f>D55*10</f>
        <v>160</v>
      </c>
      <c r="F55" s="2" t="s">
        <v>199</v>
      </c>
      <c r="G55" s="1" t="s">
        <v>176</v>
      </c>
      <c r="H55" s="1" t="s">
        <v>196</v>
      </c>
      <c r="I55" s="1" t="s">
        <v>249</v>
      </c>
      <c r="J55" s="41"/>
    </row>
    <row r="56" spans="1:10" ht="16.5" thickTop="1" thickBot="1" x14ac:dyDescent="0.3">
      <c r="A56" s="1" t="s">
        <v>455</v>
      </c>
      <c r="B56" s="1" t="s">
        <v>457</v>
      </c>
      <c r="C56" s="2" t="s">
        <v>77</v>
      </c>
      <c r="D56" s="4">
        <v>27</v>
      </c>
      <c r="E56" s="15">
        <f t="shared" ref="E56:E58" si="13">D56*15</f>
        <v>405</v>
      </c>
      <c r="F56" s="2" t="s">
        <v>199</v>
      </c>
      <c r="G56" s="1" t="s">
        <v>176</v>
      </c>
      <c r="H56" s="1" t="s">
        <v>197</v>
      </c>
      <c r="I56" s="1" t="s">
        <v>249</v>
      </c>
      <c r="J56" s="41"/>
    </row>
    <row r="57" spans="1:10" ht="16.5" thickTop="1" thickBot="1" x14ac:dyDescent="0.3">
      <c r="A57" s="1" t="s">
        <v>455</v>
      </c>
      <c r="B57" s="1" t="s">
        <v>458</v>
      </c>
      <c r="C57" s="2" t="s">
        <v>77</v>
      </c>
      <c r="D57" s="4">
        <v>7</v>
      </c>
      <c r="E57" s="15">
        <f t="shared" si="13"/>
        <v>105</v>
      </c>
      <c r="F57" s="2" t="s">
        <v>199</v>
      </c>
      <c r="G57" s="1" t="s">
        <v>176</v>
      </c>
      <c r="H57" s="1" t="s">
        <v>201</v>
      </c>
      <c r="I57" s="1" t="s">
        <v>249</v>
      </c>
      <c r="J57" s="41"/>
    </row>
    <row r="58" spans="1:10" ht="16.5" thickTop="1" thickBot="1" x14ac:dyDescent="0.3">
      <c r="A58" s="1" t="s">
        <v>202</v>
      </c>
      <c r="B58" s="1" t="s">
        <v>459</v>
      </c>
      <c r="C58" s="2" t="s">
        <v>77</v>
      </c>
      <c r="D58" s="4">
        <v>4</v>
      </c>
      <c r="E58" s="15">
        <f t="shared" si="13"/>
        <v>60</v>
      </c>
      <c r="F58" s="2" t="s">
        <v>199</v>
      </c>
      <c r="G58" s="1" t="s">
        <v>176</v>
      </c>
      <c r="H58" s="1" t="s">
        <v>203</v>
      </c>
      <c r="I58" s="1" t="s">
        <v>249</v>
      </c>
      <c r="J58" s="41"/>
    </row>
    <row r="59" spans="1:10" ht="16.5" thickTop="1" thickBot="1" x14ac:dyDescent="0.3">
      <c r="A59" s="1" t="s">
        <v>202</v>
      </c>
      <c r="B59" s="1" t="s">
        <v>460</v>
      </c>
      <c r="C59" s="2" t="s">
        <v>90</v>
      </c>
      <c r="D59" s="4">
        <v>6</v>
      </c>
      <c r="E59" s="15">
        <f>D59*5</f>
        <v>30</v>
      </c>
      <c r="F59" s="2" t="s">
        <v>199</v>
      </c>
      <c r="G59" s="1" t="s">
        <v>176</v>
      </c>
      <c r="H59" s="1" t="s">
        <v>196</v>
      </c>
      <c r="I59" s="1" t="s">
        <v>249</v>
      </c>
      <c r="J59" s="41"/>
    </row>
    <row r="60" spans="1:10" ht="16.5" thickTop="1" thickBot="1" x14ac:dyDescent="0.3">
      <c r="A60" s="1" t="s">
        <v>202</v>
      </c>
      <c r="B60" s="1" t="s">
        <v>205</v>
      </c>
      <c r="C60" s="2" t="s">
        <v>77</v>
      </c>
      <c r="D60" s="4">
        <v>0</v>
      </c>
      <c r="E60" s="15">
        <f>D60*15</f>
        <v>0</v>
      </c>
      <c r="F60" s="2" t="s">
        <v>199</v>
      </c>
      <c r="G60" s="1" t="s">
        <v>176</v>
      </c>
      <c r="H60" s="1" t="s">
        <v>204</v>
      </c>
      <c r="I60" s="1" t="s">
        <v>249</v>
      </c>
      <c r="J60" s="41"/>
    </row>
    <row r="61" spans="1:10" ht="16.5" thickTop="1" thickBot="1" x14ac:dyDescent="0.3">
      <c r="A61" s="1" t="s">
        <v>202</v>
      </c>
      <c r="B61" s="1" t="s">
        <v>461</v>
      </c>
      <c r="C61" s="2" t="s">
        <v>77</v>
      </c>
      <c r="D61" s="4">
        <v>22</v>
      </c>
      <c r="E61" s="15">
        <f>D61*15</f>
        <v>330</v>
      </c>
      <c r="F61" s="2" t="s">
        <v>199</v>
      </c>
      <c r="G61" s="1" t="s">
        <v>176</v>
      </c>
      <c r="H61" s="1" t="s">
        <v>197</v>
      </c>
      <c r="I61" s="1" t="s">
        <v>249</v>
      </c>
      <c r="J61" s="41"/>
    </row>
    <row r="62" spans="1:10" ht="16.5" thickTop="1" thickBot="1" x14ac:dyDescent="0.3">
      <c r="A62" s="1" t="s">
        <v>462</v>
      </c>
      <c r="B62" s="1" t="s">
        <v>463</v>
      </c>
      <c r="C62" s="2" t="s">
        <v>90</v>
      </c>
      <c r="D62" s="4">
        <v>10</v>
      </c>
      <c r="E62" s="15">
        <f>D62*5</f>
        <v>50</v>
      </c>
      <c r="F62" s="2" t="s">
        <v>227</v>
      </c>
      <c r="G62" s="1" t="s">
        <v>176</v>
      </c>
      <c r="H62" s="1" t="s">
        <v>196</v>
      </c>
      <c r="I62" s="1" t="s">
        <v>249</v>
      </c>
      <c r="J62" s="41">
        <f>SUMPRODUCT(E62:E64)*1.15</f>
        <v>965.99999999999989</v>
      </c>
    </row>
    <row r="63" spans="1:10" ht="16.5" thickTop="1" thickBot="1" x14ac:dyDescent="0.3">
      <c r="A63" s="1" t="s">
        <v>462</v>
      </c>
      <c r="B63" s="1" t="s">
        <v>464</v>
      </c>
      <c r="C63" s="2" t="s">
        <v>77</v>
      </c>
      <c r="D63" s="4">
        <v>52</v>
      </c>
      <c r="E63" s="15">
        <f>D63*15</f>
        <v>780</v>
      </c>
      <c r="F63" s="2" t="s">
        <v>227</v>
      </c>
      <c r="G63" s="1" t="s">
        <v>176</v>
      </c>
      <c r="H63" s="1" t="s">
        <v>197</v>
      </c>
      <c r="I63" s="1" t="s">
        <v>249</v>
      </c>
      <c r="J63" s="41"/>
    </row>
    <row r="64" spans="1:10" ht="16.5" thickTop="1" thickBot="1" x14ac:dyDescent="0.3">
      <c r="A64" s="1" t="s">
        <v>462</v>
      </c>
      <c r="B64" s="1" t="s">
        <v>465</v>
      </c>
      <c r="C64" s="2" t="s">
        <v>78</v>
      </c>
      <c r="D64" s="4">
        <v>1</v>
      </c>
      <c r="E64" s="15">
        <f>D64*10</f>
        <v>10</v>
      </c>
      <c r="F64" s="2" t="s">
        <v>227</v>
      </c>
      <c r="G64" s="1" t="s">
        <v>176</v>
      </c>
      <c r="H64" s="1" t="s">
        <v>220</v>
      </c>
      <c r="I64" s="1" t="s">
        <v>249</v>
      </c>
      <c r="J64" s="41"/>
    </row>
    <row r="65" spans="1:10" ht="16.5" thickTop="1" thickBot="1" x14ac:dyDescent="0.3">
      <c r="A65" s="1" t="s">
        <v>209</v>
      </c>
      <c r="B65" s="1" t="s">
        <v>466</v>
      </c>
      <c r="C65" s="2" t="s">
        <v>90</v>
      </c>
      <c r="D65" s="4">
        <v>3</v>
      </c>
      <c r="E65" s="15">
        <f>D65*5</f>
        <v>15</v>
      </c>
      <c r="F65" s="2" t="s">
        <v>210</v>
      </c>
      <c r="G65" s="1" t="s">
        <v>176</v>
      </c>
      <c r="H65" s="1" t="s">
        <v>196</v>
      </c>
      <c r="I65" s="1" t="s">
        <v>249</v>
      </c>
      <c r="J65" s="41">
        <f>SUMPRODUCT(E65:E77)*1.15</f>
        <v>2691</v>
      </c>
    </row>
    <row r="66" spans="1:10" ht="16.5" thickTop="1" thickBot="1" x14ac:dyDescent="0.3">
      <c r="A66" s="1" t="s">
        <v>209</v>
      </c>
      <c r="B66" s="1" t="s">
        <v>467</v>
      </c>
      <c r="C66" s="2" t="s">
        <v>77</v>
      </c>
      <c r="D66" s="4">
        <v>43</v>
      </c>
      <c r="E66" s="15">
        <f>D66*15</f>
        <v>645</v>
      </c>
      <c r="F66" s="2" t="s">
        <v>210</v>
      </c>
      <c r="G66" s="1" t="s">
        <v>176</v>
      </c>
      <c r="H66" s="1" t="s">
        <v>197</v>
      </c>
      <c r="I66" s="1" t="s">
        <v>249</v>
      </c>
      <c r="J66" s="41"/>
    </row>
    <row r="67" spans="1:10" ht="16.5" thickTop="1" thickBot="1" x14ac:dyDescent="0.3">
      <c r="A67" s="1" t="s">
        <v>211</v>
      </c>
      <c r="B67" s="1" t="s">
        <v>468</v>
      </c>
      <c r="C67" s="2" t="s">
        <v>90</v>
      </c>
      <c r="D67" s="4">
        <v>13</v>
      </c>
      <c r="E67" s="15">
        <f>D67*5</f>
        <v>65</v>
      </c>
      <c r="F67" s="2" t="s">
        <v>210</v>
      </c>
      <c r="G67" s="1" t="s">
        <v>176</v>
      </c>
      <c r="H67" s="1" t="s">
        <v>196</v>
      </c>
      <c r="I67" s="1" t="s">
        <v>249</v>
      </c>
      <c r="J67" s="41"/>
    </row>
    <row r="68" spans="1:10" ht="16.5" thickTop="1" thickBot="1" x14ac:dyDescent="0.3">
      <c r="A68" s="1" t="s">
        <v>211</v>
      </c>
      <c r="B68" s="1" t="s">
        <v>469</v>
      </c>
      <c r="C68" s="2" t="s">
        <v>77</v>
      </c>
      <c r="D68" s="4">
        <v>1</v>
      </c>
      <c r="E68" s="15">
        <f t="shared" ref="E68:E69" si="14">D68*15</f>
        <v>15</v>
      </c>
      <c r="F68" s="2" t="s">
        <v>210</v>
      </c>
      <c r="G68" s="1" t="s">
        <v>176</v>
      </c>
      <c r="H68" s="1" t="s">
        <v>212</v>
      </c>
      <c r="I68" s="1" t="s">
        <v>249</v>
      </c>
      <c r="J68" s="41"/>
    </row>
    <row r="69" spans="1:10" ht="16.5" thickTop="1" thickBot="1" x14ac:dyDescent="0.3">
      <c r="A69" s="1" t="s">
        <v>211</v>
      </c>
      <c r="B69" s="1" t="s">
        <v>470</v>
      </c>
      <c r="C69" s="2" t="s">
        <v>77</v>
      </c>
      <c r="D69" s="4">
        <v>33</v>
      </c>
      <c r="E69" s="15">
        <f t="shared" si="14"/>
        <v>495</v>
      </c>
      <c r="F69" s="2" t="s">
        <v>210</v>
      </c>
      <c r="G69" s="1" t="s">
        <v>176</v>
      </c>
      <c r="H69" s="1" t="s">
        <v>197</v>
      </c>
      <c r="I69" s="1" t="s">
        <v>249</v>
      </c>
      <c r="J69" s="41"/>
    </row>
    <row r="70" spans="1:10" ht="16.5" thickTop="1" thickBot="1" x14ac:dyDescent="0.3">
      <c r="A70" s="1" t="s">
        <v>213</v>
      </c>
      <c r="B70" s="1" t="s">
        <v>471</v>
      </c>
      <c r="C70" s="2" t="s">
        <v>90</v>
      </c>
      <c r="D70" s="4">
        <v>8</v>
      </c>
      <c r="E70" s="15">
        <f>D70*5</f>
        <v>40</v>
      </c>
      <c r="F70" s="2" t="s">
        <v>210</v>
      </c>
      <c r="G70" s="1" t="s">
        <v>176</v>
      </c>
      <c r="H70" s="1" t="s">
        <v>196</v>
      </c>
      <c r="I70" s="1" t="s">
        <v>249</v>
      </c>
      <c r="J70" s="41"/>
    </row>
    <row r="71" spans="1:10" ht="16.5" thickTop="1" thickBot="1" x14ac:dyDescent="0.3">
      <c r="A71" s="1" t="s">
        <v>213</v>
      </c>
      <c r="B71" s="1" t="s">
        <v>472</v>
      </c>
      <c r="C71" s="2" t="s">
        <v>77</v>
      </c>
      <c r="D71" s="4">
        <v>18</v>
      </c>
      <c r="E71" s="15">
        <f>D71*15</f>
        <v>270</v>
      </c>
      <c r="F71" s="2" t="s">
        <v>210</v>
      </c>
      <c r="G71" s="1" t="s">
        <v>176</v>
      </c>
      <c r="H71" s="1" t="s">
        <v>197</v>
      </c>
      <c r="I71" s="1" t="s">
        <v>249</v>
      </c>
      <c r="J71" s="41"/>
    </row>
    <row r="72" spans="1:10" ht="16.5" thickTop="1" thickBot="1" x14ac:dyDescent="0.3">
      <c r="A72" s="1" t="s">
        <v>214</v>
      </c>
      <c r="B72" s="1" t="s">
        <v>473</v>
      </c>
      <c r="C72" s="2" t="s">
        <v>90</v>
      </c>
      <c r="D72" s="4">
        <v>7</v>
      </c>
      <c r="E72" s="15">
        <f>D72*5</f>
        <v>35</v>
      </c>
      <c r="F72" s="2" t="s">
        <v>210</v>
      </c>
      <c r="G72" s="1" t="s">
        <v>176</v>
      </c>
      <c r="H72" s="1" t="s">
        <v>196</v>
      </c>
      <c r="I72" s="1" t="s">
        <v>249</v>
      </c>
      <c r="J72" s="41"/>
    </row>
    <row r="73" spans="1:10" ht="16.5" thickTop="1" thickBot="1" x14ac:dyDescent="0.3">
      <c r="A73" s="1" t="s">
        <v>214</v>
      </c>
      <c r="B73" s="1" t="s">
        <v>474</v>
      </c>
      <c r="C73" s="2" t="s">
        <v>77</v>
      </c>
      <c r="D73" s="4">
        <v>2</v>
      </c>
      <c r="E73" s="15">
        <f>D73*15</f>
        <v>30</v>
      </c>
      <c r="F73" s="2" t="s">
        <v>210</v>
      </c>
      <c r="G73" s="1" t="s">
        <v>176</v>
      </c>
      <c r="H73" s="1" t="s">
        <v>215</v>
      </c>
      <c r="I73" s="1" t="s">
        <v>249</v>
      </c>
      <c r="J73" s="41"/>
    </row>
    <row r="74" spans="1:10" ht="16.5" thickTop="1" thickBot="1" x14ac:dyDescent="0.3">
      <c r="A74" s="1" t="s">
        <v>214</v>
      </c>
      <c r="B74" s="1" t="s">
        <v>475</v>
      </c>
      <c r="C74" s="2" t="s">
        <v>77</v>
      </c>
      <c r="D74" s="4">
        <v>23</v>
      </c>
      <c r="E74" s="15">
        <f>D74*15</f>
        <v>345</v>
      </c>
      <c r="F74" s="2" t="s">
        <v>210</v>
      </c>
      <c r="G74" s="1" t="s">
        <v>176</v>
      </c>
      <c r="H74" s="1" t="s">
        <v>197</v>
      </c>
      <c r="I74" s="1" t="s">
        <v>249</v>
      </c>
      <c r="J74" s="41"/>
    </row>
    <row r="75" spans="1:10" ht="16.5" thickTop="1" thickBot="1" x14ac:dyDescent="0.3">
      <c r="A75" s="1" t="s">
        <v>216</v>
      </c>
      <c r="B75" s="1" t="s">
        <v>476</v>
      </c>
      <c r="C75" s="2" t="s">
        <v>90</v>
      </c>
      <c r="D75" s="4">
        <v>11</v>
      </c>
      <c r="E75" s="15">
        <f>D75*5</f>
        <v>55</v>
      </c>
      <c r="F75" s="2" t="s">
        <v>210</v>
      </c>
      <c r="G75" s="1" t="s">
        <v>176</v>
      </c>
      <c r="H75" s="1" t="s">
        <v>196</v>
      </c>
      <c r="I75" s="1" t="s">
        <v>249</v>
      </c>
      <c r="J75" s="41"/>
    </row>
    <row r="76" spans="1:10" ht="16.5" thickTop="1" thickBot="1" x14ac:dyDescent="0.3">
      <c r="A76" s="1" t="s">
        <v>216</v>
      </c>
      <c r="B76" s="1" t="s">
        <v>477</v>
      </c>
      <c r="C76" s="2" t="s">
        <v>77</v>
      </c>
      <c r="D76" s="4">
        <v>9</v>
      </c>
      <c r="E76" s="15">
        <f>D76*15</f>
        <v>135</v>
      </c>
      <c r="F76" s="2" t="s">
        <v>210</v>
      </c>
      <c r="G76" s="1" t="s">
        <v>176</v>
      </c>
      <c r="H76" s="1" t="s">
        <v>217</v>
      </c>
      <c r="I76" s="1" t="s">
        <v>249</v>
      </c>
      <c r="J76" s="41"/>
    </row>
    <row r="77" spans="1:10" ht="16.5" thickTop="1" thickBot="1" x14ac:dyDescent="0.3">
      <c r="A77" s="1" t="s">
        <v>216</v>
      </c>
      <c r="B77" s="1" t="s">
        <v>478</v>
      </c>
      <c r="C77" s="2" t="s">
        <v>77</v>
      </c>
      <c r="D77" s="4">
        <v>13</v>
      </c>
      <c r="E77" s="15">
        <f>D77*15</f>
        <v>195</v>
      </c>
      <c r="F77" s="2" t="s">
        <v>210</v>
      </c>
      <c r="G77" s="1" t="s">
        <v>176</v>
      </c>
      <c r="H77" s="1" t="s">
        <v>197</v>
      </c>
      <c r="I77" s="1" t="s">
        <v>249</v>
      </c>
      <c r="J77" s="41"/>
    </row>
    <row r="78" spans="1:10" ht="16.5" thickTop="1" thickBot="1" x14ac:dyDescent="0.3">
      <c r="A78" s="1" t="s">
        <v>223</v>
      </c>
      <c r="B78" s="1" t="s">
        <v>479</v>
      </c>
      <c r="C78" s="2" t="s">
        <v>90</v>
      </c>
      <c r="D78" s="4">
        <v>6</v>
      </c>
      <c r="E78" s="15">
        <f>D78*5</f>
        <v>30</v>
      </c>
      <c r="F78" s="2" t="s">
        <v>219</v>
      </c>
      <c r="G78" s="1" t="s">
        <v>176</v>
      </c>
      <c r="H78" s="1" t="s">
        <v>196</v>
      </c>
      <c r="I78" s="1" t="s">
        <v>249</v>
      </c>
      <c r="J78" s="41">
        <f>SUMPRODUCT(E78:E88)*1.15</f>
        <v>3352.2499999999995</v>
      </c>
    </row>
    <row r="79" spans="1:10" ht="16.5" thickTop="1" thickBot="1" x14ac:dyDescent="0.3">
      <c r="A79" s="1" t="s">
        <v>223</v>
      </c>
      <c r="B79" s="1" t="s">
        <v>480</v>
      </c>
      <c r="C79" s="2" t="s">
        <v>77</v>
      </c>
      <c r="D79" s="4">
        <v>29</v>
      </c>
      <c r="E79" s="15">
        <f>D79*15</f>
        <v>435</v>
      </c>
      <c r="F79" s="2" t="s">
        <v>219</v>
      </c>
      <c r="G79" s="1" t="s">
        <v>176</v>
      </c>
      <c r="H79" s="1" t="s">
        <v>197</v>
      </c>
      <c r="I79" s="1" t="s">
        <v>249</v>
      </c>
      <c r="J79" s="41"/>
    </row>
    <row r="80" spans="1:10" ht="16.5" thickTop="1" thickBot="1" x14ac:dyDescent="0.3">
      <c r="A80" s="1" t="s">
        <v>224</v>
      </c>
      <c r="B80" s="1" t="s">
        <v>481</v>
      </c>
      <c r="C80" s="2" t="s">
        <v>90</v>
      </c>
      <c r="D80" s="4">
        <v>6</v>
      </c>
      <c r="E80" s="15">
        <f>D80*5</f>
        <v>30</v>
      </c>
      <c r="F80" s="2" t="s">
        <v>219</v>
      </c>
      <c r="G80" s="1" t="s">
        <v>176</v>
      </c>
      <c r="H80" s="1" t="s">
        <v>196</v>
      </c>
      <c r="I80" s="1" t="s">
        <v>249</v>
      </c>
      <c r="J80" s="41"/>
    </row>
    <row r="81" spans="1:10" ht="16.5" thickTop="1" thickBot="1" x14ac:dyDescent="0.3">
      <c r="A81" s="1" t="s">
        <v>224</v>
      </c>
      <c r="B81" s="1" t="s">
        <v>482</v>
      </c>
      <c r="C81" s="2" t="s">
        <v>77</v>
      </c>
      <c r="D81" s="4">
        <v>22</v>
      </c>
      <c r="E81" s="15">
        <f>D81*15</f>
        <v>330</v>
      </c>
      <c r="F81" s="2" t="s">
        <v>219</v>
      </c>
      <c r="G81" s="1" t="s">
        <v>176</v>
      </c>
      <c r="H81" s="1" t="s">
        <v>197</v>
      </c>
      <c r="I81" s="1" t="s">
        <v>249</v>
      </c>
      <c r="J81" s="41"/>
    </row>
    <row r="82" spans="1:10" ht="16.5" thickTop="1" thickBot="1" x14ac:dyDescent="0.3">
      <c r="A82" s="1" t="s">
        <v>225</v>
      </c>
      <c r="B82" s="1" t="s">
        <v>483</v>
      </c>
      <c r="C82" s="2" t="s">
        <v>90</v>
      </c>
      <c r="D82" s="4">
        <v>5</v>
      </c>
      <c r="E82" s="15">
        <f>D82*5</f>
        <v>25</v>
      </c>
      <c r="F82" s="2" t="s">
        <v>219</v>
      </c>
      <c r="G82" s="1" t="s">
        <v>176</v>
      </c>
      <c r="H82" s="1" t="s">
        <v>196</v>
      </c>
      <c r="I82" s="1" t="s">
        <v>249</v>
      </c>
      <c r="J82" s="41"/>
    </row>
    <row r="83" spans="1:10" ht="16.5" thickTop="1" thickBot="1" x14ac:dyDescent="0.3">
      <c r="A83" s="1" t="s">
        <v>225</v>
      </c>
      <c r="B83" s="1" t="s">
        <v>484</v>
      </c>
      <c r="C83" s="2" t="s">
        <v>77</v>
      </c>
      <c r="D83" s="4">
        <v>24</v>
      </c>
      <c r="E83" s="15">
        <f>D83*15</f>
        <v>360</v>
      </c>
      <c r="F83" s="2" t="s">
        <v>219</v>
      </c>
      <c r="G83" s="1" t="s">
        <v>176</v>
      </c>
      <c r="H83" s="1" t="s">
        <v>197</v>
      </c>
      <c r="I83" s="1" t="s">
        <v>249</v>
      </c>
      <c r="J83" s="41"/>
    </row>
    <row r="84" spans="1:10" ht="16.5" thickTop="1" thickBot="1" x14ac:dyDescent="0.3">
      <c r="A84" s="1" t="s">
        <v>222</v>
      </c>
      <c r="B84" s="1" t="s">
        <v>485</v>
      </c>
      <c r="C84" s="2" t="s">
        <v>90</v>
      </c>
      <c r="D84" s="4">
        <v>5</v>
      </c>
      <c r="E84" s="15">
        <f>D84*5</f>
        <v>25</v>
      </c>
      <c r="F84" s="2" t="s">
        <v>219</v>
      </c>
      <c r="G84" s="1" t="s">
        <v>176</v>
      </c>
      <c r="H84" s="1" t="s">
        <v>196</v>
      </c>
      <c r="I84" s="1" t="s">
        <v>249</v>
      </c>
      <c r="J84" s="41"/>
    </row>
    <row r="85" spans="1:10" ht="16.5" thickTop="1" thickBot="1" x14ac:dyDescent="0.3">
      <c r="A85" s="1" t="s">
        <v>222</v>
      </c>
      <c r="B85" s="1" t="s">
        <v>486</v>
      </c>
      <c r="C85" s="2" t="s">
        <v>77</v>
      </c>
      <c r="D85" s="4">
        <v>19</v>
      </c>
      <c r="E85" s="15">
        <f>D85*15</f>
        <v>285</v>
      </c>
      <c r="F85" s="2" t="s">
        <v>219</v>
      </c>
      <c r="G85" s="1" t="s">
        <v>176</v>
      </c>
      <c r="H85" s="1" t="s">
        <v>197</v>
      </c>
      <c r="I85" s="1" t="s">
        <v>249</v>
      </c>
      <c r="J85" s="41"/>
    </row>
    <row r="86" spans="1:10" ht="16.5" thickTop="1" thickBot="1" x14ac:dyDescent="0.3">
      <c r="A86" s="1" t="s">
        <v>218</v>
      </c>
      <c r="B86" s="1" t="s">
        <v>487</v>
      </c>
      <c r="C86" s="2" t="s">
        <v>90</v>
      </c>
      <c r="D86" s="4">
        <v>12</v>
      </c>
      <c r="E86" s="15">
        <f>D86*5</f>
        <v>60</v>
      </c>
      <c r="F86" s="2" t="s">
        <v>219</v>
      </c>
      <c r="G86" s="1" t="s">
        <v>176</v>
      </c>
      <c r="H86" s="1" t="s">
        <v>196</v>
      </c>
      <c r="I86" s="1" t="s">
        <v>249</v>
      </c>
      <c r="J86" s="41"/>
    </row>
    <row r="87" spans="1:10" ht="16.5" thickTop="1" thickBot="1" x14ac:dyDescent="0.3">
      <c r="A87" s="1" t="s">
        <v>218</v>
      </c>
      <c r="B87" s="1" t="s">
        <v>488</v>
      </c>
      <c r="C87" s="2" t="s">
        <v>77</v>
      </c>
      <c r="D87" s="4">
        <v>89</v>
      </c>
      <c r="E87" s="15">
        <f>D87*15</f>
        <v>1335</v>
      </c>
      <c r="F87" s="2" t="s">
        <v>219</v>
      </c>
      <c r="G87" s="1" t="s">
        <v>176</v>
      </c>
      <c r="H87" s="1" t="s">
        <v>200</v>
      </c>
      <c r="I87" s="1" t="s">
        <v>249</v>
      </c>
      <c r="J87" s="41"/>
    </row>
    <row r="88" spans="1:10" ht="16.5" thickTop="1" thickBot="1" x14ac:dyDescent="0.3">
      <c r="A88" s="1" t="s">
        <v>218</v>
      </c>
      <c r="B88" s="1" t="s">
        <v>221</v>
      </c>
      <c r="C88" s="2" t="s">
        <v>78</v>
      </c>
      <c r="D88" s="4">
        <v>0</v>
      </c>
      <c r="E88" s="15">
        <v>0</v>
      </c>
      <c r="F88" s="2" t="s">
        <v>219</v>
      </c>
      <c r="G88" s="1" t="s">
        <v>176</v>
      </c>
      <c r="H88" s="1" t="s">
        <v>220</v>
      </c>
      <c r="I88" s="1" t="s">
        <v>249</v>
      </c>
      <c r="J88" s="41"/>
    </row>
    <row r="89" spans="1:10" ht="16.5" thickTop="1" thickBot="1" x14ac:dyDescent="0.3">
      <c r="A89" s="1" t="s">
        <v>209</v>
      </c>
      <c r="B89" s="1" t="s">
        <v>467</v>
      </c>
      <c r="C89" s="2" t="s">
        <v>77</v>
      </c>
      <c r="D89" s="4">
        <v>43</v>
      </c>
      <c r="E89" s="15">
        <f>D89*10</f>
        <v>430</v>
      </c>
      <c r="F89" s="2" t="s">
        <v>210</v>
      </c>
      <c r="G89" s="1" t="s">
        <v>176</v>
      </c>
      <c r="H89" s="1" t="s">
        <v>197</v>
      </c>
      <c r="I89" s="1" t="s">
        <v>289</v>
      </c>
      <c r="J89" s="41">
        <f>E89+E90+E91+E92+E93+E94</f>
        <v>1390</v>
      </c>
    </row>
    <row r="90" spans="1:10" ht="16.5" thickTop="1" thickBot="1" x14ac:dyDescent="0.3">
      <c r="A90" s="1" t="s">
        <v>211</v>
      </c>
      <c r="B90" s="1" t="s">
        <v>470</v>
      </c>
      <c r="C90" s="2" t="s">
        <v>77</v>
      </c>
      <c r="D90" s="4">
        <v>33</v>
      </c>
      <c r="E90" s="15">
        <f t="shared" ref="E90:E94" si="15">D90*10</f>
        <v>330</v>
      </c>
      <c r="F90" s="2" t="s">
        <v>210</v>
      </c>
      <c r="G90" s="1" t="s">
        <v>176</v>
      </c>
      <c r="H90" s="1" t="s">
        <v>197</v>
      </c>
      <c r="I90" s="1" t="s">
        <v>289</v>
      </c>
      <c r="J90" s="41"/>
    </row>
    <row r="91" spans="1:10" ht="16.5" thickTop="1" thickBot="1" x14ac:dyDescent="0.3">
      <c r="A91" s="1" t="s">
        <v>213</v>
      </c>
      <c r="B91" s="1" t="s">
        <v>472</v>
      </c>
      <c r="C91" s="2" t="s">
        <v>77</v>
      </c>
      <c r="D91" s="4">
        <v>18</v>
      </c>
      <c r="E91" s="15">
        <f t="shared" si="15"/>
        <v>180</v>
      </c>
      <c r="F91" s="2" t="s">
        <v>210</v>
      </c>
      <c r="G91" s="1" t="s">
        <v>176</v>
      </c>
      <c r="H91" s="1" t="s">
        <v>197</v>
      </c>
      <c r="I91" s="1" t="s">
        <v>289</v>
      </c>
      <c r="J91" s="41"/>
    </row>
    <row r="92" spans="1:10" ht="16.5" thickTop="1" thickBot="1" x14ac:dyDescent="0.3">
      <c r="A92" s="1" t="s">
        <v>214</v>
      </c>
      <c r="B92" s="1" t="s">
        <v>475</v>
      </c>
      <c r="C92" s="2" t="s">
        <v>77</v>
      </c>
      <c r="D92" s="4">
        <v>23</v>
      </c>
      <c r="E92" s="15">
        <f t="shared" si="15"/>
        <v>230</v>
      </c>
      <c r="F92" s="2" t="s">
        <v>210</v>
      </c>
      <c r="G92" s="1" t="s">
        <v>176</v>
      </c>
      <c r="H92" s="1" t="s">
        <v>197</v>
      </c>
      <c r="I92" s="1" t="s">
        <v>289</v>
      </c>
      <c r="J92" s="41"/>
    </row>
    <row r="93" spans="1:10" ht="16.5" thickTop="1" thickBot="1" x14ac:dyDescent="0.3">
      <c r="A93" s="1" t="s">
        <v>216</v>
      </c>
      <c r="B93" s="1" t="s">
        <v>477</v>
      </c>
      <c r="C93" s="2" t="s">
        <v>77</v>
      </c>
      <c r="D93" s="4">
        <v>9</v>
      </c>
      <c r="E93" s="15">
        <f t="shared" si="15"/>
        <v>90</v>
      </c>
      <c r="F93" s="2" t="s">
        <v>210</v>
      </c>
      <c r="G93" s="1" t="s">
        <v>176</v>
      </c>
      <c r="H93" s="1" t="s">
        <v>217</v>
      </c>
      <c r="I93" s="1" t="s">
        <v>289</v>
      </c>
      <c r="J93" s="41"/>
    </row>
    <row r="94" spans="1:10" ht="16.5" thickTop="1" thickBot="1" x14ac:dyDescent="0.3">
      <c r="A94" s="1" t="s">
        <v>216</v>
      </c>
      <c r="B94" s="1" t="s">
        <v>478</v>
      </c>
      <c r="C94" s="2" t="s">
        <v>77</v>
      </c>
      <c r="D94" s="4">
        <v>13</v>
      </c>
      <c r="E94" s="15">
        <f t="shared" si="15"/>
        <v>130</v>
      </c>
      <c r="F94" s="2" t="s">
        <v>210</v>
      </c>
      <c r="G94" s="1" t="s">
        <v>176</v>
      </c>
      <c r="H94" s="1" t="s">
        <v>197</v>
      </c>
      <c r="I94" s="1" t="s">
        <v>289</v>
      </c>
      <c r="J94" s="41"/>
    </row>
    <row r="95" spans="1:10" ht="16.5" thickTop="1" thickBot="1" x14ac:dyDescent="0.3">
      <c r="A95" s="1" t="s">
        <v>489</v>
      </c>
      <c r="B95" s="1" t="s">
        <v>490</v>
      </c>
      <c r="C95" s="2" t="s">
        <v>77</v>
      </c>
      <c r="D95" s="4">
        <v>117</v>
      </c>
      <c r="E95" s="15">
        <f>D95*15</f>
        <v>1755</v>
      </c>
      <c r="F95" s="2" t="s">
        <v>226</v>
      </c>
      <c r="G95" s="1" t="s">
        <v>176</v>
      </c>
      <c r="H95" s="1" t="s">
        <v>197</v>
      </c>
      <c r="I95" s="1" t="s">
        <v>289</v>
      </c>
      <c r="J95" s="41">
        <f>E95</f>
        <v>1755</v>
      </c>
    </row>
    <row r="96" spans="1:10" ht="15.75" thickTop="1" x14ac:dyDescent="0.25"/>
  </sheetData>
  <mergeCells count="1"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90F877-9951-4745-894F-D744BF23A861}"/>
</file>

<file path=customXml/itemProps2.xml><?xml version="1.0" encoding="utf-8"?>
<ds:datastoreItem xmlns:ds="http://schemas.openxmlformats.org/officeDocument/2006/customXml" ds:itemID="{6EBA8E0F-A490-4BCB-8804-86037ADB0091}"/>
</file>

<file path=customXml/itemProps3.xml><?xml version="1.0" encoding="utf-8"?>
<ds:datastoreItem xmlns:ds="http://schemas.openxmlformats.org/officeDocument/2006/customXml" ds:itemID="{EB8E9D24-6D63-4B6F-8A72-9245B4493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Sayfa14</vt:lpstr>
      <vt:lpstr>Sayfa1</vt:lpstr>
      <vt:lpstr>Sayfa3</vt:lpstr>
      <vt:lpstr>TÜM İŞYERLERİ</vt:lpstr>
      <vt:lpstr>Sayfa4</vt:lpstr>
      <vt:lpstr>GENEL MÜDÜRLÜK</vt:lpstr>
      <vt:lpstr>İSTANBUL</vt:lpstr>
      <vt:lpstr>ANKARA</vt:lpstr>
      <vt:lpstr>İZMİR</vt:lpstr>
      <vt:lpstr>BURSA</vt:lpstr>
      <vt:lpstr>ADANA</vt:lpstr>
      <vt:lpstr>ANTALYA</vt:lpstr>
      <vt:lpstr>KAYSERİ</vt:lpstr>
      <vt:lpstr>SAMSUN</vt:lpstr>
      <vt:lpstr>TRABZON</vt:lpstr>
      <vt:lpstr>DİYARBAKIR</vt:lpstr>
      <vt:lpstr>ERZURUM</vt:lpstr>
      <vt:lpstr>Sayfa9</vt:lpstr>
    </vt:vector>
  </TitlesOfParts>
  <Company>Türk Telekom A.Ş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İBRAHİM TÜRKER</dc:creator>
  <cp:lastModifiedBy>Aysun Dar Ateş</cp:lastModifiedBy>
  <cp:lastPrinted>2016-04-05T12:13:42Z</cp:lastPrinted>
  <dcterms:created xsi:type="dcterms:W3CDTF">2013-01-30T15:11:12Z</dcterms:created>
  <dcterms:modified xsi:type="dcterms:W3CDTF">2021-02-26T07:44:36Z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