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xr:revisionPtr revIDLastSave="0" documentId="8_{1D85B159-6597-42C9-80C3-20D7B49F89DC}" xr6:coauthVersionLast="47" xr6:coauthVersionMax="47" xr10:uidLastSave="{00000000-0000-0000-0000-000000000000}"/>
  <bookViews>
    <workbookView xWindow="3855" yWindow="1215" windowWidth="16980" windowHeight="7410" tabRatio="635" xr2:uid="{00000000-000D-0000-FFFF-FFFF00000000}"/>
  </bookViews>
  <sheets>
    <sheet name="Vergiler Dahil Tarife_Yön" sheetId="6" r:id="rId1"/>
    <sheet name="İşte Kolay HY - IPÇH" sheetId="7" r:id="rId2"/>
    <sheet name="Tek Seferlik Ücretler VD" sheetId="4" r:id="rId3"/>
    <sheet name="Paket dışı ve 118xy"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5" l="1"/>
  <c r="C25" i="5"/>
  <c r="C24" i="5"/>
  <c r="C23" i="5"/>
  <c r="C22" i="5"/>
  <c r="C21" i="5"/>
  <c r="C20" i="5"/>
  <c r="C19" i="5"/>
  <c r="C18" i="5"/>
  <c r="C17" i="5"/>
  <c r="C16" i="5"/>
  <c r="C15" i="5"/>
  <c r="C14" i="5"/>
  <c r="C13" i="5"/>
  <c r="C12" i="5"/>
  <c r="C11" i="5"/>
  <c r="C10" i="5"/>
  <c r="C9" i="5"/>
  <c r="C8" i="5"/>
  <c r="C7" i="5"/>
  <c r="C6" i="5"/>
  <c r="C5" i="5"/>
  <c r="C4" i="5"/>
  <c r="C3" i="5"/>
  <c r="C6" i="4"/>
  <c r="B6" i="4"/>
  <c r="D10" i="7"/>
  <c r="D9" i="7"/>
  <c r="D8" i="7"/>
  <c r="D7" i="7"/>
  <c r="D6" i="7"/>
  <c r="D5" i="7"/>
  <c r="AG32" i="6"/>
  <c r="CH29" i="6"/>
  <c r="CD29" i="6"/>
  <c r="BZ29" i="6"/>
  <c r="BV29" i="6"/>
  <c r="BR29" i="6"/>
  <c r="BN29" i="6"/>
  <c r="BJ29" i="6"/>
  <c r="BH29" i="6"/>
  <c r="BD29" i="6"/>
  <c r="AZ29" i="6"/>
  <c r="AV29" i="6"/>
  <c r="AR29" i="6"/>
  <c r="AN29" i="6"/>
  <c r="AJ29" i="6"/>
  <c r="AF29" i="6"/>
  <c r="Y29" i="6"/>
  <c r="U29" i="6"/>
  <c r="N29" i="6"/>
  <c r="Q29" i="6" s="1"/>
  <c r="M29" i="6"/>
  <c r="I29" i="6"/>
  <c r="E29" i="6"/>
  <c r="BJ28" i="6"/>
  <c r="CH27" i="6"/>
  <c r="CD27" i="6"/>
  <c r="BZ27" i="6"/>
  <c r="BV27" i="6"/>
  <c r="BR27" i="6"/>
  <c r="BN27" i="6"/>
  <c r="BJ27" i="6"/>
  <c r="BH27" i="6"/>
  <c r="BD27" i="6"/>
  <c r="AZ27" i="6"/>
  <c r="AV27" i="6"/>
  <c r="AR27" i="6"/>
  <c r="AN27" i="6"/>
  <c r="AJ27" i="6"/>
  <c r="AF27" i="6"/>
  <c r="Y27" i="6"/>
  <c r="U27" i="6"/>
  <c r="N27" i="6"/>
  <c r="Q27" i="6" s="1"/>
  <c r="M27" i="6"/>
  <c r="I27" i="6"/>
  <c r="E27" i="6"/>
  <c r="CH26" i="6"/>
  <c r="CD26" i="6"/>
  <c r="BZ26" i="6"/>
  <c r="BV26" i="6"/>
  <c r="BR26" i="6"/>
  <c r="BN26" i="6"/>
  <c r="BJ26" i="6"/>
  <c r="BH26" i="6"/>
  <c r="BD26" i="6"/>
  <c r="AZ26" i="6"/>
  <c r="AV26" i="6"/>
  <c r="AR26" i="6"/>
  <c r="AN26" i="6"/>
  <c r="AJ26" i="6"/>
  <c r="AF26" i="6"/>
  <c r="Y26" i="6"/>
  <c r="U26" i="6"/>
  <c r="N26" i="6"/>
  <c r="Q26" i="6" s="1"/>
  <c r="M26" i="6"/>
  <c r="I26" i="6"/>
  <c r="E26" i="6"/>
  <c r="CH25" i="6"/>
  <c r="CD25" i="6"/>
  <c r="BZ25" i="6"/>
  <c r="BV25" i="6"/>
  <c r="BR25" i="6"/>
  <c r="BN25" i="6"/>
  <c r="BJ25" i="6"/>
  <c r="BH25" i="6"/>
  <c r="BD25" i="6"/>
  <c r="AZ25" i="6"/>
  <c r="AV25" i="6"/>
  <c r="AR25" i="6"/>
  <c r="AN25" i="6"/>
  <c r="AJ25" i="6"/>
  <c r="AF25" i="6"/>
  <c r="Y25" i="6"/>
  <c r="U25" i="6"/>
  <c r="N25" i="6"/>
  <c r="Q25" i="6" s="1"/>
  <c r="M25" i="6"/>
  <c r="I25" i="6"/>
  <c r="E25" i="6"/>
  <c r="CH24" i="6"/>
  <c r="CD24" i="6"/>
  <c r="BZ24" i="6"/>
  <c r="BV24" i="6"/>
  <c r="BR24" i="6"/>
  <c r="BN24" i="6"/>
  <c r="BJ24" i="6"/>
  <c r="BH24" i="6"/>
  <c r="BD24" i="6"/>
  <c r="AZ24" i="6"/>
  <c r="AV24" i="6"/>
  <c r="AR24" i="6"/>
  <c r="AN24" i="6"/>
  <c r="AJ24" i="6"/>
  <c r="AF24" i="6"/>
  <c r="Y24" i="6"/>
  <c r="U24" i="6"/>
  <c r="N24" i="6"/>
  <c r="Q24" i="6" s="1"/>
  <c r="M24" i="6"/>
  <c r="I24" i="6"/>
  <c r="E24" i="6"/>
  <c r="CH23" i="6"/>
  <c r="CD23" i="6"/>
  <c r="BZ23" i="6"/>
  <c r="BV23" i="6"/>
  <c r="BR23" i="6"/>
  <c r="BN23" i="6"/>
  <c r="BJ23" i="6"/>
  <c r="BH23" i="6"/>
  <c r="BD23" i="6"/>
  <c r="AZ23" i="6"/>
  <c r="AV23" i="6"/>
  <c r="AR23" i="6"/>
  <c r="AN23" i="6"/>
  <c r="AJ23" i="6"/>
  <c r="AF23" i="6"/>
  <c r="Y23" i="6"/>
  <c r="U23" i="6"/>
  <c r="N23" i="6"/>
  <c r="Q23" i="6" s="1"/>
  <c r="M23" i="6"/>
  <c r="I23" i="6"/>
  <c r="E23" i="6"/>
  <c r="CD22" i="6"/>
  <c r="BJ22" i="6"/>
  <c r="CH21" i="6"/>
  <c r="CD21" i="6"/>
  <c r="BZ21" i="6"/>
  <c r="BV21" i="6"/>
  <c r="BR21" i="6"/>
  <c r="BN21" i="6"/>
  <c r="BJ21" i="6"/>
  <c r="BH21" i="6"/>
  <c r="BD21" i="6"/>
  <c r="AZ21" i="6"/>
  <c r="AV21" i="6"/>
  <c r="AR21" i="6"/>
  <c r="AN21" i="6"/>
  <c r="AJ21" i="6"/>
  <c r="AF21" i="6"/>
  <c r="Y21" i="6"/>
  <c r="S21" i="6"/>
  <c r="U21" i="6" s="1"/>
  <c r="N21" i="6"/>
  <c r="Q21" i="6" s="1"/>
  <c r="M21" i="6"/>
  <c r="I21" i="6"/>
  <c r="E21" i="6"/>
  <c r="CH20" i="6"/>
  <c r="CD20" i="6"/>
  <c r="BZ20" i="6"/>
  <c r="BV20" i="6"/>
  <c r="BR20" i="6"/>
  <c r="BN20" i="6"/>
  <c r="BJ20" i="6"/>
  <c r="BH20" i="6"/>
  <c r="BD20" i="6"/>
  <c r="AZ20" i="6"/>
  <c r="AV20" i="6"/>
  <c r="AR20" i="6"/>
  <c r="AN20" i="6"/>
  <c r="AJ20" i="6"/>
  <c r="AF20" i="6"/>
  <c r="Y20" i="6"/>
  <c r="S20" i="6"/>
  <c r="U20" i="6" s="1"/>
  <c r="N20" i="6"/>
  <c r="Q20" i="6" s="1"/>
  <c r="M20" i="6"/>
  <c r="I20" i="6"/>
  <c r="E20" i="6"/>
  <c r="CH19" i="6"/>
  <c r="CD19" i="6"/>
  <c r="BZ19" i="6"/>
  <c r="BV19" i="6"/>
  <c r="BR19" i="6"/>
  <c r="BN19" i="6"/>
  <c r="BJ19" i="6"/>
  <c r="BH19" i="6"/>
  <c r="BD19" i="6"/>
  <c r="AZ19" i="6"/>
  <c r="AV19" i="6"/>
  <c r="AR19" i="6"/>
  <c r="AN19" i="6"/>
  <c r="AJ19" i="6"/>
  <c r="AF19" i="6"/>
  <c r="Y19" i="6"/>
  <c r="S19" i="6"/>
  <c r="U19" i="6" s="1"/>
  <c r="N19" i="6"/>
  <c r="Q19" i="6" s="1"/>
  <c r="M19" i="6"/>
  <c r="I19" i="6"/>
  <c r="E19" i="6"/>
  <c r="CH18" i="6"/>
  <c r="CD18" i="6"/>
  <c r="BZ18" i="6"/>
  <c r="BV18" i="6"/>
  <c r="BR18" i="6"/>
  <c r="BN18" i="6"/>
  <c r="BJ18" i="6"/>
  <c r="BH18" i="6"/>
  <c r="BD18" i="6"/>
  <c r="AZ18" i="6"/>
  <c r="AV18" i="6"/>
  <c r="AR18" i="6"/>
  <c r="AN18" i="6"/>
  <c r="AJ18" i="6"/>
  <c r="AF18" i="6"/>
  <c r="Y18" i="6"/>
  <c r="S18" i="6"/>
  <c r="U18" i="6" s="1"/>
  <c r="N18" i="6"/>
  <c r="Q18" i="6" s="1"/>
  <c r="M18" i="6"/>
  <c r="I18" i="6"/>
  <c r="E18" i="6"/>
  <c r="CH17" i="6"/>
  <c r="CD17" i="6"/>
  <c r="BZ17" i="6"/>
  <c r="BV17" i="6"/>
  <c r="BR17" i="6"/>
  <c r="BN17" i="6"/>
  <c r="BJ17" i="6"/>
  <c r="BH17" i="6"/>
  <c r="BD17" i="6"/>
  <c r="AZ17" i="6"/>
  <c r="AV17" i="6"/>
  <c r="AR17" i="6"/>
  <c r="AN17" i="6"/>
  <c r="AJ17" i="6"/>
  <c r="AF17" i="6"/>
  <c r="Y17" i="6"/>
  <c r="S17" i="6"/>
  <c r="U17" i="6" s="1"/>
  <c r="N17" i="6"/>
  <c r="Q17" i="6" s="1"/>
  <c r="M17" i="6"/>
  <c r="I17" i="6"/>
  <c r="E17" i="6"/>
  <c r="CH16" i="6"/>
  <c r="CD16" i="6"/>
  <c r="BZ16" i="6"/>
  <c r="BV16" i="6"/>
  <c r="BR16" i="6"/>
  <c r="BN16" i="6"/>
  <c r="BJ16" i="6"/>
  <c r="BH16" i="6"/>
  <c r="BD16" i="6"/>
  <c r="AZ16" i="6"/>
  <c r="AV16" i="6"/>
  <c r="AR16" i="6"/>
  <c r="AN16" i="6"/>
  <c r="AJ16" i="6"/>
  <c r="AF16" i="6"/>
  <c r="Y16" i="6"/>
  <c r="S16" i="6"/>
  <c r="U16" i="6" s="1"/>
  <c r="N16" i="6"/>
  <c r="Q16" i="6" s="1"/>
  <c r="M16" i="6"/>
  <c r="I16" i="6"/>
  <c r="E16" i="6"/>
  <c r="CH15" i="6"/>
  <c r="CD15" i="6"/>
  <c r="BZ15" i="6"/>
  <c r="BV15" i="6"/>
  <c r="BR15" i="6"/>
  <c r="BN15" i="6"/>
  <c r="BJ15" i="6"/>
  <c r="BH15" i="6"/>
  <c r="BD15" i="6"/>
  <c r="AZ15" i="6"/>
  <c r="AV15" i="6"/>
  <c r="AR15" i="6"/>
  <c r="AN15" i="6"/>
  <c r="AJ15" i="6"/>
  <c r="AF15" i="6"/>
  <c r="Y15" i="6"/>
  <c r="S15" i="6"/>
  <c r="U15" i="6" s="1"/>
  <c r="N15" i="6"/>
  <c r="Q15" i="6" s="1"/>
  <c r="M15" i="6"/>
  <c r="I15" i="6"/>
  <c r="E15" i="6"/>
  <c r="CH14" i="6"/>
  <c r="CD14" i="6"/>
  <c r="BZ14" i="6"/>
  <c r="BV14" i="6"/>
  <c r="BR14" i="6"/>
  <c r="BN14" i="6"/>
  <c r="BJ14" i="6"/>
  <c r="BH14" i="6"/>
  <c r="BD14" i="6"/>
  <c r="AZ14" i="6"/>
  <c r="AV14" i="6"/>
  <c r="AR14" i="6"/>
  <c r="AN14" i="6"/>
  <c r="AJ14" i="6"/>
  <c r="AF14" i="6"/>
  <c r="Y14" i="6"/>
  <c r="S14" i="6"/>
  <c r="U14" i="6" s="1"/>
  <c r="N14" i="6"/>
  <c r="Q14" i="6" s="1"/>
  <c r="M14" i="6"/>
  <c r="I14" i="6"/>
  <c r="E14" i="6"/>
  <c r="CH13" i="6"/>
  <c r="CD13" i="6"/>
  <c r="BZ13" i="6"/>
  <c r="BV13" i="6"/>
  <c r="BR13" i="6"/>
  <c r="BN13" i="6"/>
  <c r="BJ13" i="6"/>
  <c r="BH13" i="6"/>
  <c r="BD13" i="6"/>
  <c r="AZ13" i="6"/>
  <c r="AV13" i="6"/>
  <c r="AR13" i="6"/>
  <c r="AN13" i="6"/>
  <c r="AJ13" i="6"/>
  <c r="AF13" i="6"/>
  <c r="Y13" i="6"/>
  <c r="S13" i="6"/>
  <c r="U13" i="6" s="1"/>
  <c r="N13" i="6"/>
  <c r="Q13" i="6" s="1"/>
  <c r="M13" i="6"/>
  <c r="I13" i="6"/>
  <c r="E13" i="6"/>
  <c r="CH12" i="6"/>
  <c r="CD12" i="6"/>
  <c r="BZ12" i="6"/>
  <c r="BV12" i="6"/>
  <c r="BR12" i="6"/>
  <c r="BN12" i="6"/>
  <c r="BJ12" i="6"/>
  <c r="BH12" i="6"/>
  <c r="BD12" i="6"/>
  <c r="AZ12" i="6"/>
  <c r="AV12" i="6"/>
  <c r="AR12" i="6"/>
  <c r="AN12" i="6"/>
  <c r="AJ12" i="6"/>
  <c r="AF12" i="6"/>
  <c r="Y12" i="6"/>
  <c r="S12" i="6"/>
  <c r="U12" i="6" s="1"/>
  <c r="N12" i="6"/>
  <c r="Q12" i="6" s="1"/>
  <c r="M12" i="6"/>
  <c r="I12" i="6"/>
  <c r="E12" i="6"/>
  <c r="CH11" i="6"/>
  <c r="CD11" i="6"/>
  <c r="BZ11" i="6"/>
  <c r="BV11" i="6"/>
  <c r="BR11" i="6"/>
  <c r="BN11" i="6"/>
  <c r="BJ11" i="6"/>
  <c r="BH11" i="6"/>
  <c r="BD11" i="6"/>
  <c r="AZ11" i="6"/>
  <c r="AV11" i="6"/>
  <c r="AR11" i="6"/>
  <c r="AN11" i="6"/>
  <c r="AJ11" i="6"/>
  <c r="AF11" i="6"/>
  <c r="Y11" i="6"/>
  <c r="S11" i="6"/>
  <c r="U11" i="6" s="1"/>
  <c r="N11" i="6"/>
  <c r="Q11" i="6" s="1"/>
  <c r="M11" i="6"/>
  <c r="I11" i="6"/>
  <c r="E11" i="6"/>
  <c r="S9" i="6"/>
  <c r="Q9" i="6"/>
  <c r="O9" i="6"/>
  <c r="S8" i="6"/>
  <c r="Q8" i="6"/>
  <c r="O8" i="6"/>
  <c r="U7" i="6"/>
  <c r="S7" i="6"/>
  <c r="Q7" i="6"/>
  <c r="O7" i="6"/>
  <c r="U6" i="6"/>
  <c r="S6" i="6"/>
  <c r="Q6" i="6"/>
  <c r="O6" i="6"/>
  <c r="U5" i="6"/>
  <c r="S5" i="6"/>
  <c r="Q5" i="6"/>
  <c r="O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Ercan Yoldaş</author>
  </authors>
  <commentList>
    <comment ref="AE7" authorId="0" shapeId="0" xr:uid="{682C7ABA-A08B-4DED-BF77-D859CAE96876}">
      <text>
        <r>
          <rPr>
            <b/>
            <sz val="9"/>
            <color indexed="81"/>
            <rFont val="Tahoma"/>
            <family val="2"/>
          </rPr>
          <t>Ercan Yoldaş:</t>
        </r>
        <r>
          <rPr>
            <sz val="9"/>
            <color indexed="81"/>
            <rFont val="Tahoma"/>
            <family val="2"/>
          </rPr>
          <t xml:space="preserve">
ÖZGÜR</t>
        </r>
      </text>
    </comment>
    <comment ref="E9" authorId="0" shapeId="0" xr:uid="{88FAA8A8-5594-4F52-8613-548DACCBB0FC}">
      <text>
        <r>
          <rPr>
            <b/>
            <sz val="9"/>
            <color indexed="81"/>
            <rFont val="Tahoma"/>
            <family val="2"/>
          </rPr>
          <t>Ercan Yoldaş:</t>
        </r>
        <r>
          <rPr>
            <sz val="9"/>
            <color indexed="81"/>
            <rFont val="Tahoma"/>
            <family val="2"/>
          </rPr>
          <t xml:space="preserve">
Satışa kapalı</t>
        </r>
      </text>
    </comment>
    <comment ref="CJ13" authorId="0" shapeId="0" xr:uid="{79921E6B-7D86-476C-957B-75E40A24B1A4}">
      <text>
        <r>
          <rPr>
            <b/>
            <sz val="9"/>
            <color indexed="81"/>
            <rFont val="Tahoma"/>
            <family val="2"/>
          </rPr>
          <t>Ercan Yoldaş:</t>
        </r>
        <r>
          <rPr>
            <sz val="9"/>
            <color indexed="81"/>
            <rFont val="Tahoma"/>
            <family val="2"/>
          </rPr>
          <t xml:space="preserve">
Satışa Kapalı</t>
        </r>
      </text>
    </comment>
  </commentList>
</comments>
</file>

<file path=xl/sharedStrings.xml><?xml version="1.0" encoding="utf-8"?>
<sst xmlns="http://schemas.openxmlformats.org/spreadsheetml/2006/main" count="345" uniqueCount="210">
  <si>
    <t>DAKİKALIK ÜCRETLER* (TL/dk.)  KURUMSAL
SAYISAL SANTRALLER DETAY KAYDINDAN ÜCRETLENDİRİLEN ABONELER</t>
  </si>
  <si>
    <t xml:space="preserve">Aylık Ücretsiz Görüşme Süresi (Dak) / Tutarı (TL) </t>
  </si>
  <si>
    <t xml:space="preserve">İliçi Arama </t>
  </si>
  <si>
    <t>İllerarası Arama</t>
  </si>
  <si>
    <t>Uluslararası Aramalar, I. Kademe PSTN</t>
  </si>
  <si>
    <t>Uluslararası Aramalar, I. Kademe GSM</t>
  </si>
  <si>
    <t>Uluslararası Aramalar, II. Kademe PSTN</t>
  </si>
  <si>
    <t>Uluslararası Aramalar, II. Kademe GSM</t>
  </si>
  <si>
    <t>Uluslararası Aramalar, III. Kademe PSTN</t>
  </si>
  <si>
    <t>Uluslararası Aramalar, III. Kademe GSM</t>
  </si>
  <si>
    <t>Uluslararası Aramalar, IV. Kademe PSTN</t>
  </si>
  <si>
    <t>Uluslararası Aramalar, IV. Kademe GSM</t>
  </si>
  <si>
    <t>GSM Aramaları (Turkcell - 053, Vodafone - 054, Avea -050, 055)</t>
  </si>
  <si>
    <t xml:space="preserve">900 9xxAramaları </t>
  </si>
  <si>
    <t xml:space="preserve">900 8xx Aramaları </t>
  </si>
  <si>
    <t xml:space="preserve">900 5xx Aramaları </t>
  </si>
  <si>
    <t xml:space="preserve">900 4xx Aramaları </t>
  </si>
  <si>
    <t xml:space="preserve">900 3xx Aramaları </t>
  </si>
  <si>
    <t>STH aramaları</t>
  </si>
  <si>
    <t>Tam</t>
  </si>
  <si>
    <t>Periyot (sn)</t>
  </si>
  <si>
    <t>Periyot Ücreti</t>
  </si>
  <si>
    <t>Dakika</t>
  </si>
  <si>
    <t>Ücret</t>
  </si>
  <si>
    <t>KAMUYA ÖZEL HER YÖNE</t>
  </si>
  <si>
    <t>KAMUYA ÖZEL BİZ</t>
  </si>
  <si>
    <t>PROFESYONELE ÖZEL HER YÖNE</t>
  </si>
  <si>
    <t xml:space="preserve">ESNAFA ÖZEL </t>
  </si>
  <si>
    <t xml:space="preserve">İŞ AVANTAJ </t>
  </si>
  <si>
    <t>İŞ AVANTAJ ARTI*</t>
  </si>
  <si>
    <t>GRUPSTANDART**</t>
  </si>
  <si>
    <t>İŞ FİKS HATT</t>
  </si>
  <si>
    <t>İŞ SANİYE HATT</t>
  </si>
  <si>
    <t>İŞ KLASİK HATT</t>
  </si>
  <si>
    <t>İŞ STANDART HATT</t>
  </si>
  <si>
    <t>İŞ KONUŞKAN HATT</t>
  </si>
  <si>
    <t>ŞİRKET HATT</t>
  </si>
  <si>
    <t>444 STANDART</t>
  </si>
  <si>
    <t>Yeni Abone Alımına Açık</t>
  </si>
  <si>
    <t>Yeni Abone Alımına Kapalı</t>
  </si>
  <si>
    <t>İŞ TELEFONU HER YÖNE</t>
  </si>
  <si>
    <t>İŞ AVANTAJ/KAMUYA ÖZEL HER YÖNE</t>
  </si>
  <si>
    <t>İŞ AVANTAJ/KAMUYA ÖZEL BİZ</t>
  </si>
  <si>
    <t>Yeni Abone Alımına Kapalı.
Sadece MEY Kanalında kullanılabilmektedir.</t>
  </si>
  <si>
    <t>ilk A saniye ücreti</t>
  </si>
  <si>
    <t xml:space="preserve">İlk A Saniye </t>
  </si>
  <si>
    <t xml:space="preserve">Yeni Abone Alımına Kapalı. 
*Hayırlı Olsun Kampanyası ile EÖ100 ve EÖ250 satışı devam etmektedir. </t>
  </si>
  <si>
    <t>Hizmet Türleri</t>
  </si>
  <si>
    <t>Bağlantı</t>
  </si>
  <si>
    <t>Nakil</t>
  </si>
  <si>
    <t>Devir</t>
  </si>
  <si>
    <t>PSTN-PSTN</t>
  </si>
  <si>
    <t>BRI</t>
  </si>
  <si>
    <t>Centreks</t>
  </si>
  <si>
    <t>PRI-PRI</t>
  </si>
  <si>
    <t>Özel Servis Numaraları</t>
  </si>
  <si>
    <t>Aşağıdaki tabloda belirtilmiştir.</t>
  </si>
  <si>
    <t>IP Çoklu Hat</t>
  </si>
  <si>
    <r>
      <t>Özel Servis</t>
    </r>
    <r>
      <rPr>
        <b/>
        <sz val="11"/>
        <color rgb="FF1F497D"/>
        <rFont val="Calibri"/>
        <family val="2"/>
      </rPr>
      <t xml:space="preserve"> </t>
    </r>
    <r>
      <rPr>
        <b/>
        <sz val="11"/>
        <color rgb="FF000000"/>
        <rFont val="Calibri"/>
        <family val="2"/>
      </rPr>
      <t xml:space="preserve">Numaraları – Bağlantı Ücretleri </t>
    </r>
  </si>
  <si>
    <t>PSTN</t>
  </si>
  <si>
    <t>TT Dijital Çoklu Hat</t>
  </si>
  <si>
    <t>1XY</t>
  </si>
  <si>
    <t xml:space="preserve">*Vergiler dahildir. </t>
  </si>
  <si>
    <t>3) İşStandartHATT, İşKlasikHATT, İşKonuşkanHATT tarifeleri 8 Ocak 2010 itibari ile yeni abone alımına ve tarife değişikliği kapsamında tarife geçişine kapanmıştır. 8 Ocak 2010 tarihine kadar bu tarifelerimizden birisini seçmiş olan abonelerimiz için tarifesinin koşulları aynen geçerlidir.8 Ocak 2010 tarihine kadar abone olmuş müşterilerimiz tarife değişikliği ile İşStandartHATT tarifesini seçebilirler.</t>
  </si>
  <si>
    <t>Hat Dondurma</t>
  </si>
  <si>
    <t>Hat Kapama</t>
  </si>
  <si>
    <t>Çalışan DDI</t>
  </si>
  <si>
    <t>Rezerve DDI</t>
  </si>
  <si>
    <t>KOBİ Dakika 1200</t>
  </si>
  <si>
    <t>KOBİ Dakika 1500</t>
  </si>
  <si>
    <t>KOBİ Dakika 2000</t>
  </si>
  <si>
    <t>KOBİ Dakika 2500</t>
  </si>
  <si>
    <t>KOBİ Dakika 3000</t>
  </si>
  <si>
    <t>KOBİ Dakika 4000</t>
  </si>
  <si>
    <t>KOBİ Dakika 5000</t>
  </si>
  <si>
    <t>KOBİ Dakika 7000</t>
  </si>
  <si>
    <t>KOBİ Dakika 9000</t>
  </si>
  <si>
    <t>KOBİ Dakika 12000</t>
  </si>
  <si>
    <t>KOBİ Dakika 15000</t>
  </si>
  <si>
    <t>KOBİ Dakika 20000</t>
  </si>
  <si>
    <t>KOBİ Dakika 25000</t>
  </si>
  <si>
    <t>KOBİ Dakika 30000</t>
  </si>
  <si>
    <t>KOBİ Dakika 40000</t>
  </si>
  <si>
    <t>KOBİ Dakika 60000</t>
  </si>
  <si>
    <t>KOBİ Dakika 75000</t>
  </si>
  <si>
    <t>Sabit Ücret</t>
  </si>
  <si>
    <t>Per Minute Fee</t>
  </si>
  <si>
    <t>Local</t>
  </si>
  <si>
    <t>National</t>
  </si>
  <si>
    <t>STH</t>
  </si>
  <si>
    <t>Numara/hizmet</t>
  </si>
  <si>
    <t xml:space="preserve"> Birim Ücret Bilgisi</t>
  </si>
  <si>
    <t>Kurumsal
(TL/dk)</t>
  </si>
  <si>
    <t>Yurtdışı özel servisler *</t>
  </si>
  <si>
    <t>En düşük Ücret
(TL/dk)</t>
  </si>
  <si>
    <t>En Yüksek Ücret
(TL/dk)</t>
  </si>
  <si>
    <t>888/898/900**</t>
  </si>
  <si>
    <t>Yurtdışına doğru aramalar
(PSTN Yönüne Aramalar)</t>
  </si>
  <si>
    <t>Yurtdışına doğru aramalar
(GSM Yönüne Aramalar)</t>
  </si>
  <si>
    <t>*   Tüm yönlerde aynı ücret uygulanmaktadır. 
 ** 900 ile başlayan arama yönüne hizmetimiz bulunmamaktadır.</t>
  </si>
  <si>
    <t xml:space="preserve">4) 444'lü numaralara şehirler arası, GSM, STH ve milletlerarası yönlerinden gelen aramalar yönlendirme hizmeti kapsamında olup, bu yönlerden gelen aramalar vergiler dahil 1,53 krş/dakika olarak ücretlendirilir. </t>
  </si>
  <si>
    <t>İŞTE FIRSAT HER YÖNE 100</t>
  </si>
  <si>
    <t>ESNAFA Ve KOBİYE HER YÖNE</t>
  </si>
  <si>
    <t>Borçtan Kapama</t>
  </si>
  <si>
    <r>
      <t xml:space="preserve">Yeni Abone Alımına Kapalı </t>
    </r>
    <r>
      <rPr>
        <b/>
        <sz val="10"/>
        <color theme="5"/>
        <rFont val="Calibri"/>
        <family val="2"/>
        <scheme val="minor"/>
      </rPr>
      <t xml:space="preserve">
*İAHY100 ve İAHY200 tarifeleri min 5 hatlı müşterilere, PRI, ÖSN, TTSS ve IPCH abonelere satılabilmektedir.</t>
    </r>
    <r>
      <rPr>
        <b/>
        <sz val="10"/>
        <color theme="1"/>
        <rFont val="Calibri"/>
        <family val="2"/>
        <scheme val="minor"/>
      </rPr>
      <t xml:space="preserve">  
**</t>
    </r>
    <r>
      <rPr>
        <b/>
        <sz val="10"/>
        <color theme="5"/>
        <rFont val="Calibri"/>
        <family val="2"/>
        <scheme val="minor"/>
      </rPr>
      <t>40bin dakika satışına devam edilmektedir.</t>
    </r>
  </si>
  <si>
    <t>İŞTE BOL DAKİKALAR</t>
  </si>
  <si>
    <t>Uydu Yönleri</t>
  </si>
  <si>
    <t>IP Çoklu Hat Devre Kurulum Ücreti</t>
  </si>
  <si>
    <t>INT. NETWORKS(THURAYA)-TEKNOMOBİL</t>
  </si>
  <si>
    <t>INT. NETWORKS(VODAFONE)</t>
  </si>
  <si>
    <t>Inmarsat-Aero</t>
  </si>
  <si>
    <t>Inmarsat-B</t>
  </si>
  <si>
    <t>Inmarsat-B Hsd</t>
  </si>
  <si>
    <t>Inmarsat-Bgan</t>
  </si>
  <si>
    <t>Inmarsat-Bgan Hsd</t>
  </si>
  <si>
    <t>Inmarsat-Gan</t>
  </si>
  <si>
    <t>Inmarsat-IRIDIUM</t>
  </si>
  <si>
    <t>Inmarsat-M</t>
  </si>
  <si>
    <t>Inmarsat-Mini M</t>
  </si>
  <si>
    <t>Globalstar</t>
  </si>
  <si>
    <t>KİRA</t>
  </si>
  <si>
    <t xml:space="preserve">Tarifeler </t>
  </si>
  <si>
    <t>Her yöne Ücretsiz dk</t>
  </si>
  <si>
    <t>TRY</t>
  </si>
  <si>
    <t>Aylık sabit ücret</t>
  </si>
  <si>
    <t>Vergi Dahil</t>
  </si>
  <si>
    <t xml:space="preserve">TRY </t>
  </si>
  <si>
    <t>İşte Kolay 60 dakika</t>
  </si>
  <si>
    <t>İşte Kolay 120 dakika</t>
  </si>
  <si>
    <t>İşte Kolay 180 dakika</t>
  </si>
  <si>
    <t>İşte Kolay 240 dakika</t>
  </si>
  <si>
    <t>İşte Kolay 300 dakika</t>
  </si>
  <si>
    <t>İşte Kolay 500 dakika</t>
  </si>
  <si>
    <t>Dk görüşme ücretleri (aşım) İş Telefonu HY ile aynıdır</t>
  </si>
  <si>
    <t>ÖSN</t>
  </si>
  <si>
    <t>Yurtiçi GSM</t>
  </si>
  <si>
    <t>MA_PSTN1</t>
  </si>
  <si>
    <t>MA_PSTN2</t>
  </si>
  <si>
    <t>MA_PSTN3</t>
  </si>
  <si>
    <t>MA_PSTN4</t>
  </si>
  <si>
    <t>MA_GSM1</t>
  </si>
  <si>
    <t>MA_GSM2</t>
  </si>
  <si>
    <t>MA_GSM3</t>
  </si>
  <si>
    <t>MA_GSM4</t>
  </si>
  <si>
    <t>TTSS - Dijital Centrex</t>
  </si>
  <si>
    <t>TTSS</t>
  </si>
  <si>
    <t>Vergi Dahil Temmuz 2023</t>
  </si>
  <si>
    <t>ÖSN 444- 1XY-0800</t>
  </si>
  <si>
    <t>1) Tarifelere 20% KDV ve 10% ÖİV dahildir</t>
  </si>
  <si>
    <t>2) İş SaniyeHATT tarifesinin ücretlendirme periyodu 118xy aramaları haricinde 1 saniyedir.Çağrı başlangıç ücreti karşılığında iliçi görüşmeleri için 30 sn (indirimli 60 sn), illerarası 25 sn.,Milletlerarası ve GSM 6 sn'dir. Çağrı kurulum ücreti 3.936,06 krş olarak belirlenmiştir.</t>
  </si>
  <si>
    <t>900 9xxAramaları: 0,570
900 8xx Aramaları: 0,559
900 5xx Aramaları: 2,49
900 4xx Aramaları: 3,05
900 3xx Aramaları: 5,28</t>
  </si>
  <si>
    <t>900 9xxAramaları: 5,322
900 8xx Aramaları: 3,05
900 5xx Aramaları: 2,51
900 4xx Aramaları: 4,05
900 3xx Aramaları: 5,32</t>
  </si>
  <si>
    <t>1. kademe: 0,22
2. kademe: 0,906
3. kademe: 1,442
4. kademe: 2,641</t>
  </si>
  <si>
    <t>1. kademe: 0,544
2. kademe: 0,906
3. kademe: 1,483
4. kademe: 2,712</t>
  </si>
  <si>
    <t>1. kademe: 0,853
2. kademe: 0,853
3. kademe: 1,442
4. kademe: 2,641</t>
  </si>
  <si>
    <t>1. kademe: 0,873
2. kademe: 0,914
3. kademe: 1,483
4. kademe: 2,712</t>
  </si>
  <si>
    <t>0 - 9.999</t>
  </si>
  <si>
    <t>10.000 - 19.999</t>
  </si>
  <si>
    <t>20.000 - 29.999</t>
  </si>
  <si>
    <t>30.000 - 39.999</t>
  </si>
  <si>
    <t>40.000 - 49.999</t>
  </si>
  <si>
    <t>50.000 - 74.999</t>
  </si>
  <si>
    <t>75.000 - 99.999</t>
  </si>
  <si>
    <t>100.000 - 499.000</t>
  </si>
  <si>
    <t>500.000 - 999.999</t>
  </si>
  <si>
    <t>1.000.000 ve üzeri</t>
  </si>
  <si>
    <t>Kanal Ücreti</t>
  </si>
  <si>
    <t>TT DIGITAL İKİLİ HATT ABONE İSTEĞİ İLE NUMARA DEĞİŞİKLİĞİ(KURUMSAL)</t>
  </si>
  <si>
    <t>VERGİ DAHİL KDV %20, ÖİV %10</t>
  </si>
  <si>
    <t>Barem DK</t>
  </si>
  <si>
    <r>
      <t xml:space="preserve">Her Yöne </t>
    </r>
    <r>
      <rPr>
        <sz val="9"/>
        <color rgb="FF000000"/>
        <rFont val="Times New Roman"/>
        <family val="1"/>
      </rPr>
      <t xml:space="preserve"> </t>
    </r>
    <r>
      <rPr>
        <sz val="9"/>
        <color theme="0"/>
        <rFont val="Times New Roman"/>
        <family val="1"/>
      </rPr>
      <t>Dakika Ücreti</t>
    </r>
    <r>
      <rPr>
        <sz val="9"/>
        <color rgb="FF000000"/>
        <rFont val="Times New Roman"/>
        <family val="1"/>
      </rPr>
      <t xml:space="preserve"> </t>
    </r>
    <r>
      <rPr>
        <b/>
        <sz val="9"/>
        <color rgb="FFFFFEFD"/>
        <rFont val="Times New Roman"/>
        <family val="1"/>
      </rPr>
      <t>KDV(%20) ,ÖİV (%10)</t>
    </r>
  </si>
  <si>
    <t xml:space="preserve"> Vergi hariç</t>
  </si>
  <si>
    <t>5) 0850 23x xxxx, 0850 35x xxxx, 0850 40x xxxx ön kodları ile yapılan 850 yönü aramaları tarifenizin Şehirlerarası yön ücretinden, bunlar dışındaki 850 yönlü aramalar tarifenizin STH yön ücreti üzerinden (0,54TL/dak) ücretlendirilmektedir. Ek olarak: 850 li numara Türk Telekom’a geldiyse şehirler arası, aksi halde STH tarifelerine göre ücretlendirilir.</t>
  </si>
  <si>
    <t>KOBİ DK Paketler - GRUP STANDART (Yeni Abone Alımına Kapalı)</t>
  </si>
  <si>
    <t xml:space="preserve">Konuştuğun Kadar Öde
444  Tarifesi : 59 TL </t>
  </si>
  <si>
    <t>Konuştuğun Kadar Öde: 154,00TL</t>
  </si>
  <si>
    <t>Konuştuğun Kadar Öde: 104,00 TL</t>
  </si>
  <si>
    <t>Konuştuğun Kadar Öde: 154TL</t>
  </si>
  <si>
    <t>Konuştuğun Kadar Öde: 129TL</t>
  </si>
  <si>
    <t>Konuştuğun Kadar Öde: 119TL</t>
  </si>
  <si>
    <t>Konuştukça Öde</t>
  </si>
  <si>
    <t>29 Kasım 2023 Sonrası Tarife Ücreti (TL/Dakika)</t>
  </si>
  <si>
    <t>Ücretler tüm tarifeler için geçerlidir.</t>
  </si>
  <si>
    <t>Ücretlere %20 KDV ve %10 ÖİV dahildir.</t>
  </si>
  <si>
    <t>KURUMSAL TARİFE ÜCRETLERİ 
(KDV%20 ve ÖİV %10 Dâhil) 29 Kasım 2023</t>
  </si>
  <si>
    <t>Aralık 23 Kurumsal İşlem Ücretleri</t>
  </si>
  <si>
    <t>Konuştuğun Kadar Öde: 229 TL</t>
  </si>
  <si>
    <r>
      <t xml:space="preserve">11811 </t>
    </r>
    <r>
      <rPr>
        <sz val="12"/>
        <color theme="1"/>
        <rFont val="Calibri"/>
        <family val="2"/>
        <scheme val="minor"/>
      </rPr>
      <t>(TT bilinmeyen numaralara servisi)</t>
    </r>
  </si>
  <si>
    <r>
      <rPr>
        <b/>
        <sz val="12"/>
        <color theme="1"/>
        <rFont val="Calibri"/>
        <family val="2"/>
        <scheme val="minor"/>
      </rPr>
      <t xml:space="preserve">11832 </t>
    </r>
    <r>
      <rPr>
        <sz val="12"/>
        <color theme="1"/>
        <rFont val="Calibri"/>
        <family val="2"/>
        <scheme val="minor"/>
      </rPr>
      <t>(Turkcell bilinmeyen numaralara servisi)</t>
    </r>
  </si>
  <si>
    <r>
      <rPr>
        <b/>
        <sz val="12"/>
        <color theme="1"/>
        <rFont val="Calibri"/>
        <family val="2"/>
        <scheme val="minor"/>
      </rPr>
      <t xml:space="preserve">11842 </t>
    </r>
    <r>
      <rPr>
        <sz val="12"/>
        <color theme="1"/>
        <rFont val="Calibri"/>
        <family val="2"/>
        <scheme val="minor"/>
      </rPr>
      <t>(Vodafone bilinmeyen numaralara servisi)</t>
    </r>
  </si>
  <si>
    <r>
      <rPr>
        <b/>
        <sz val="12"/>
        <color theme="1"/>
        <rFont val="Calibri"/>
        <family val="2"/>
        <scheme val="minor"/>
      </rPr>
      <t>11855</t>
    </r>
    <r>
      <rPr>
        <sz val="12"/>
        <color theme="1"/>
        <rFont val="Calibri"/>
        <family val="2"/>
        <scheme val="minor"/>
      </rPr>
      <t xml:space="preserve"> (TT Mobil bilinmeyen numaralara servisi)</t>
    </r>
  </si>
  <si>
    <r>
      <t xml:space="preserve">11818 </t>
    </r>
    <r>
      <rPr>
        <sz val="12"/>
        <color rgb="FF000000"/>
        <rFont val="Calibri"/>
        <family val="2"/>
        <scheme val="minor"/>
      </rPr>
      <t>(Assist)</t>
    </r>
  </si>
  <si>
    <r>
      <t xml:space="preserve">11820 </t>
    </r>
    <r>
      <rPr>
        <sz val="12"/>
        <color rgb="FF000000"/>
        <rFont val="Calibri"/>
        <family val="2"/>
        <scheme val="minor"/>
      </rPr>
      <t>(Asisst)</t>
    </r>
  </si>
  <si>
    <r>
      <t xml:space="preserve">11824 </t>
    </r>
    <r>
      <rPr>
        <sz val="12"/>
        <color rgb="FF000000"/>
        <rFont val="Calibri"/>
        <family val="2"/>
        <scheme val="minor"/>
      </rPr>
      <t>(INFOLINE)</t>
    </r>
  </si>
  <si>
    <r>
      <t xml:space="preserve">11850 </t>
    </r>
    <r>
      <rPr>
        <sz val="12"/>
        <color rgb="FF000000"/>
        <rFont val="Calibri"/>
        <family val="2"/>
        <scheme val="minor"/>
      </rPr>
      <t>(Rehberlik A.Ş)</t>
    </r>
  </si>
  <si>
    <r>
      <t xml:space="preserve">11810 </t>
    </r>
    <r>
      <rPr>
        <sz val="12"/>
        <color rgb="FF000000"/>
        <rFont val="Calibri"/>
        <family val="2"/>
        <scheme val="minor"/>
      </rPr>
      <t>(BN Telekom)</t>
    </r>
  </si>
  <si>
    <r>
      <t xml:space="preserve">11888 </t>
    </r>
    <r>
      <rPr>
        <sz val="12"/>
        <color rgb="FF000000"/>
        <rFont val="Calibri"/>
        <family val="2"/>
        <scheme val="minor"/>
      </rPr>
      <t>(BN Telekom)</t>
    </r>
  </si>
  <si>
    <r>
      <t>11880</t>
    </r>
    <r>
      <rPr>
        <sz val="12"/>
        <color rgb="FF000000"/>
        <rFont val="Calibri"/>
        <family val="2"/>
        <scheme val="minor"/>
      </rPr>
      <t xml:space="preserve"> (BN Telekom)</t>
    </r>
  </si>
  <si>
    <r>
      <t xml:space="preserve">11881 </t>
    </r>
    <r>
      <rPr>
        <sz val="12"/>
        <color rgb="FF000000"/>
        <rFont val="Calibri"/>
        <family val="2"/>
        <scheme val="minor"/>
      </rPr>
      <t>(MEGA)</t>
    </r>
  </si>
  <si>
    <r>
      <t>11883</t>
    </r>
    <r>
      <rPr>
        <sz val="12"/>
        <color rgb="FF000000"/>
        <rFont val="Calibri"/>
        <family val="2"/>
        <scheme val="minor"/>
      </rPr>
      <t xml:space="preserve"> (MEGA)</t>
    </r>
  </si>
  <si>
    <r>
      <t xml:space="preserve">11833 </t>
    </r>
    <r>
      <rPr>
        <sz val="12"/>
        <color rgb="FF000000"/>
        <rFont val="Calibri"/>
        <family val="2"/>
        <scheme val="minor"/>
      </rPr>
      <t>(VASTECH(JAN İLETİŞİM TEKNOLOJİLERİ REHBERLİK HİZMETLERİ))</t>
    </r>
  </si>
  <si>
    <r>
      <t>11858</t>
    </r>
    <r>
      <rPr>
        <sz val="12"/>
        <color rgb="FF000000"/>
        <rFont val="Calibri"/>
        <family val="2"/>
        <scheme val="minor"/>
      </rPr>
      <t xml:space="preserve"> (Calltürk)</t>
    </r>
  </si>
  <si>
    <r>
      <t xml:space="preserve">11870 </t>
    </r>
    <r>
      <rPr>
        <sz val="12"/>
        <color rgb="FF000000"/>
        <rFont val="Calibri"/>
        <family val="2"/>
        <scheme val="minor"/>
      </rPr>
      <t>(Pluss Telekom)</t>
    </r>
  </si>
  <si>
    <r>
      <t xml:space="preserve">11890 </t>
    </r>
    <r>
      <rPr>
        <sz val="12"/>
        <color rgb="FF000000"/>
        <rFont val="Calibri"/>
        <family val="2"/>
        <scheme val="minor"/>
      </rPr>
      <t>(Pluss Telekom)</t>
    </r>
  </si>
  <si>
    <r>
      <t xml:space="preserve">11899 </t>
    </r>
    <r>
      <rPr>
        <sz val="12"/>
        <color rgb="FF000000"/>
        <rFont val="Calibri"/>
        <family val="2"/>
        <scheme val="minor"/>
      </rPr>
      <t>(Pluss Telekom)</t>
    </r>
  </si>
  <si>
    <r>
      <t>11825</t>
    </r>
    <r>
      <rPr>
        <sz val="12"/>
        <color rgb="FF000000"/>
        <rFont val="Calibri"/>
        <family val="2"/>
        <scheme val="minor"/>
      </rPr>
      <t xml:space="preserve"> (INFOLINE)</t>
    </r>
  </si>
  <si>
    <r>
      <t xml:space="preserve">11860 </t>
    </r>
    <r>
      <rPr>
        <sz val="12"/>
        <color rgb="FF000000"/>
        <rFont val="Calibri"/>
        <family val="2"/>
        <scheme val="minor"/>
      </rPr>
      <t>(Jan İletişim)</t>
    </r>
  </si>
  <si>
    <r>
      <t xml:space="preserve">11898 </t>
    </r>
    <r>
      <rPr>
        <sz val="12"/>
        <color rgb="FF000000"/>
        <rFont val="Calibri"/>
        <family val="2"/>
        <scheme val="minor"/>
      </rPr>
      <t>(PUSULA İLETİŞİM)</t>
    </r>
  </si>
  <si>
    <r>
      <t xml:space="preserve">11822 </t>
    </r>
    <r>
      <rPr>
        <sz val="12"/>
        <color rgb="FF000000"/>
        <rFont val="Calibri"/>
        <family val="2"/>
        <scheme val="minor"/>
      </rPr>
      <t>(RA İLETİŞİM)</t>
    </r>
  </si>
  <si>
    <r>
      <t xml:space="preserve">11834 </t>
    </r>
    <r>
      <rPr>
        <sz val="12"/>
        <color rgb="FF000000"/>
        <rFont val="Calibri"/>
        <family val="2"/>
        <scheme val="minor"/>
      </rPr>
      <t>(EVKUR TELEKOM REHBERLİK HİZMETLERİ)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</si>
</sst>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0.00_);_(* \(#,##0.00\);_(* &quot;-&quot;??_);_(@_)"/>
    <numFmt numFmtId="165" formatCode="#,##0\ &quot;₺&quot;;[Red]\-#,##0\ &quot;₺&quot;"/>
    <numFmt numFmtId="166" formatCode="#,##0.00\ &quot;₺&quot;;[Red]\-#,##0.00\ &quot;₺&quot;"/>
    <numFmt numFmtId="167" formatCode="_-* #,##0.00\ &quot;TL&quot;_-;\-* #,##0.00\ &quot;TL&quot;_-;_-* &quot;-&quot;??\ &quot;TL&quot;_-;_-@_-"/>
    <numFmt numFmtId="168" formatCode="_-* #,##0.00\ _T_L_-;\-* #,##0.00\ _T_L_-;_-* &quot;-&quot;??\ _T_L_-;_-@_-"/>
    <numFmt numFmtId="169" formatCode="#,##0.000000"/>
    <numFmt numFmtId="170" formatCode="_-* #,##0\ _Y_T_L_-;\-* #,##0\ _Y_T_L_-;_-* &quot;-&quot;??\ _Y_T_L_-;_-@_-"/>
    <numFmt numFmtId="171" formatCode="0.000"/>
    <numFmt numFmtId="172" formatCode="#,##0.0\ &quot;₺&quot;;[Red]\-#,##0.0\ &quot;₺&quot;"/>
    <numFmt numFmtId="173" formatCode="0.0000"/>
    <numFmt numFmtId="174" formatCode="#,##0.00\ &quot;₺&quot;"/>
    <numFmt numFmtId="175" formatCode="&quot;₺&quot;#,##0.0000"/>
    <numFmt numFmtId="176" formatCode="0.00000"/>
    <numFmt numFmtId="177" formatCode="_-* #,##0.0000\ _T_L_-;\-* #,##0.0000\ _T_L_-;_-* &quot;-&quot;??\ _T_L_-;_-@_-"/>
    <numFmt numFmtId="178" formatCode="#,##0.0"/>
    <numFmt numFmtId="179" formatCode="#,##0.0000"/>
    <numFmt numFmtId="180" formatCode="&quot;₺&quot;#,##0.00"/>
  </numFmts>
  <fonts count="47"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Tur"/>
      <charset val="162"/>
    </font>
    <font>
      <b/>
      <sz val="10"/>
      <name val="Arial Tur"/>
      <charset val="162"/>
    </font>
    <font>
      <b/>
      <sz val="16"/>
      <color theme="0"/>
      <name val="Arial Tur"/>
      <charset val="162"/>
    </font>
    <font>
      <sz val="10"/>
      <name val="Arial"/>
      <family val="2"/>
      <charset val="162"/>
    </font>
    <font>
      <b/>
      <sz val="9"/>
      <name val="Arial Tur"/>
      <charset val="162"/>
    </font>
    <font>
      <sz val="9"/>
      <name val="Arial Tur"/>
      <charset val="162"/>
    </font>
    <font>
      <sz val="9"/>
      <color theme="1"/>
      <name val="Calibri"/>
      <family val="2"/>
      <charset val="162"/>
      <scheme val="minor"/>
    </font>
    <font>
      <b/>
      <sz val="9"/>
      <color theme="0"/>
      <name val="Arial Tur"/>
      <charset val="162"/>
    </font>
    <font>
      <sz val="10"/>
      <color theme="1"/>
      <name val="Calibri"/>
      <family val="2"/>
      <charset val="162"/>
      <scheme val="minor"/>
    </font>
    <font>
      <b/>
      <sz val="10"/>
      <color theme="1"/>
      <name val="Calibri"/>
      <family val="2"/>
      <scheme val="minor"/>
    </font>
    <font>
      <b/>
      <sz val="8"/>
      <name val="Arial Tur"/>
      <charset val="162"/>
    </font>
    <font>
      <b/>
      <sz val="11"/>
      <color theme="0"/>
      <name val="Calibri"/>
      <family val="2"/>
      <scheme val="minor"/>
    </font>
    <font>
      <b/>
      <sz val="11"/>
      <color theme="0"/>
      <name val="Arial Tur"/>
      <charset val="162"/>
    </font>
    <font>
      <sz val="10"/>
      <color theme="1"/>
      <name val="Arial Tur"/>
      <charset val="162"/>
    </font>
    <font>
      <b/>
      <sz val="10"/>
      <color theme="5"/>
      <name val="Calibri"/>
      <family val="2"/>
      <scheme val="minor"/>
    </font>
    <font>
      <b/>
      <sz val="14"/>
      <color rgb="FF003370"/>
      <name val="Verdana"/>
      <family val="2"/>
      <charset val="162"/>
    </font>
    <font>
      <sz val="11"/>
      <color rgb="FF1F497D"/>
      <name val="Calibri"/>
      <family val="2"/>
      <scheme val="minor"/>
    </font>
    <font>
      <sz val="10"/>
      <color theme="1"/>
      <name val="Times New Roman"/>
      <family val="1"/>
    </font>
    <font>
      <b/>
      <sz val="11"/>
      <color rgb="FF000000"/>
      <name val="Calibri"/>
      <family val="2"/>
    </font>
    <font>
      <sz val="11"/>
      <color rgb="FF000000"/>
      <name val="Calibri"/>
      <family val="2"/>
    </font>
    <font>
      <i/>
      <sz val="10"/>
      <color rgb="FF000000"/>
      <name val="Calibri"/>
      <family val="2"/>
    </font>
    <font>
      <b/>
      <sz val="11"/>
      <color rgb="FF1F497D"/>
      <name val="Calibri"/>
      <family val="2"/>
    </font>
    <font>
      <b/>
      <sz val="9"/>
      <name val="Candara"/>
      <family val="2"/>
      <charset val="162"/>
    </font>
    <font>
      <sz val="9"/>
      <name val="Candara"/>
      <family val="2"/>
      <charset val="162"/>
    </font>
    <font>
      <sz val="9"/>
      <color indexed="81"/>
      <name val="Tahoma"/>
      <family val="2"/>
    </font>
    <font>
      <b/>
      <sz val="9"/>
      <color indexed="81"/>
      <name val="Tahoma"/>
      <family val="2"/>
    </font>
    <font>
      <sz val="8"/>
      <name val="Arial Tur"/>
      <charset val="162"/>
    </font>
    <font>
      <sz val="11"/>
      <color rgb="FF000000"/>
      <name val="Calibri"/>
      <family val="2"/>
      <scheme val="minor"/>
    </font>
    <font>
      <b/>
      <sz val="12"/>
      <color rgb="FFFFFFFF"/>
      <name val="Times New Roman"/>
      <family val="1"/>
    </font>
    <font>
      <sz val="12"/>
      <color rgb="FF000000"/>
      <name val="Times New Roman"/>
      <family val="1"/>
    </font>
    <font>
      <sz val="11"/>
      <color theme="1"/>
      <name val="Calibri"/>
      <family val="2"/>
      <scheme val="minor"/>
    </font>
    <font>
      <sz val="9"/>
      <name val="Arial"/>
      <family val="2"/>
    </font>
    <font>
      <b/>
      <sz val="8.5"/>
      <color rgb="FFFFFEFD"/>
      <name val="Times New Roman"/>
      <family val="1"/>
    </font>
    <font>
      <sz val="8.5"/>
      <color rgb="FF303A52"/>
      <name val="Times New Roman"/>
      <family val="1"/>
    </font>
    <font>
      <b/>
      <sz val="9"/>
      <color rgb="FFFFFEFD"/>
      <name val="Times New Roman"/>
      <family val="1"/>
    </font>
    <font>
      <sz val="9"/>
      <color rgb="FF000000"/>
      <name val="Times New Roman"/>
      <family val="1"/>
    </font>
    <font>
      <sz val="9"/>
      <color theme="0"/>
      <name val="Times New Roman"/>
      <family val="1"/>
    </font>
    <font>
      <b/>
      <sz val="12"/>
      <color theme="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b/>
      <sz val="12"/>
      <color rgb="FFFFFFFF"/>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darkDown">
        <bgColor theme="4" tint="0.59996337778862885"/>
      </patternFill>
    </fill>
    <fill>
      <patternFill patternType="solid">
        <fgColor theme="5" tint="0.79998168889431442"/>
        <bgColor indexed="64"/>
      </patternFill>
    </fill>
    <fill>
      <patternFill patternType="solid">
        <fgColor rgb="FFBDD7EE"/>
        <bgColor indexed="64"/>
      </patternFill>
    </fill>
    <fill>
      <patternFill patternType="solid">
        <fgColor rgb="FFC0000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002060"/>
        <bgColor indexed="64"/>
      </patternFill>
    </fill>
    <fill>
      <patternFill patternType="solid">
        <fgColor rgb="FFD8E4BC"/>
        <bgColor indexed="64"/>
      </patternFill>
    </fill>
    <fill>
      <patternFill patternType="solid">
        <fgColor rgb="FFFFC000"/>
        <bgColor indexed="64"/>
      </patternFill>
    </fill>
    <fill>
      <patternFill patternType="solid">
        <fgColor rgb="FF303A52"/>
        <bgColor indexed="64"/>
      </patternFill>
    </fill>
  </fills>
  <borders count="7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hair">
        <color theme="3" tint="0.39994506668294322"/>
      </left>
      <right style="hair">
        <color theme="3" tint="0.39994506668294322"/>
      </right>
      <top style="hair">
        <color theme="3" tint="0.39994506668294322"/>
      </top>
      <bottom style="hair">
        <color theme="3" tint="0.39994506668294322"/>
      </bottom>
      <diagonal/>
    </border>
    <border>
      <left style="double">
        <color theme="3" tint="-0.249977111117893"/>
      </left>
      <right style="hair">
        <color theme="3" tint="0.39994506668294322"/>
      </right>
      <top style="double">
        <color theme="3" tint="-0.249977111117893"/>
      </top>
      <bottom style="hair">
        <color theme="3" tint="0.39994506668294322"/>
      </bottom>
      <diagonal/>
    </border>
    <border>
      <left style="hair">
        <color theme="3" tint="0.39994506668294322"/>
      </left>
      <right style="hair">
        <color theme="3" tint="0.39994506668294322"/>
      </right>
      <top style="double">
        <color theme="3" tint="-0.249977111117893"/>
      </top>
      <bottom style="hair">
        <color theme="3" tint="0.39994506668294322"/>
      </bottom>
      <diagonal/>
    </border>
    <border>
      <left style="hair">
        <color theme="3" tint="0.39994506668294322"/>
      </left>
      <right style="double">
        <color theme="3" tint="-0.249977111117893"/>
      </right>
      <top style="double">
        <color theme="3" tint="-0.249977111117893"/>
      </top>
      <bottom style="hair">
        <color theme="3" tint="0.39994506668294322"/>
      </bottom>
      <diagonal/>
    </border>
    <border>
      <left style="double">
        <color theme="3" tint="-0.249977111117893"/>
      </left>
      <right style="hair">
        <color theme="3" tint="0.39994506668294322"/>
      </right>
      <top style="hair">
        <color theme="3" tint="0.39994506668294322"/>
      </top>
      <bottom style="hair">
        <color theme="3" tint="0.39994506668294322"/>
      </bottom>
      <diagonal/>
    </border>
    <border>
      <left style="hair">
        <color theme="3" tint="0.39994506668294322"/>
      </left>
      <right style="double">
        <color theme="3" tint="-0.249977111117893"/>
      </right>
      <top style="hair">
        <color theme="3" tint="0.39994506668294322"/>
      </top>
      <bottom style="hair">
        <color theme="3" tint="0.39994506668294322"/>
      </bottom>
      <diagonal/>
    </border>
    <border>
      <left style="double">
        <color theme="3" tint="-0.249977111117893"/>
      </left>
      <right style="hair">
        <color theme="3" tint="0.39994506668294322"/>
      </right>
      <top style="hair">
        <color theme="3" tint="0.39994506668294322"/>
      </top>
      <bottom style="double">
        <color theme="3" tint="-0.249977111117893"/>
      </bottom>
      <diagonal/>
    </border>
    <border>
      <left style="hair">
        <color theme="3" tint="0.39994506668294322"/>
      </left>
      <right style="hair">
        <color theme="3" tint="0.39994506668294322"/>
      </right>
      <top style="hair">
        <color theme="3" tint="0.39994506668294322"/>
      </top>
      <bottom style="double">
        <color theme="3" tint="-0.249977111117893"/>
      </bottom>
      <diagonal/>
    </border>
    <border>
      <left style="hair">
        <color theme="3" tint="0.39994506668294322"/>
      </left>
      <right style="double">
        <color theme="3" tint="-0.249977111117893"/>
      </right>
      <top style="hair">
        <color theme="3" tint="0.39994506668294322"/>
      </top>
      <bottom style="double">
        <color theme="3" tint="-0.249977111117893"/>
      </bottom>
      <diagonal/>
    </border>
    <border>
      <left style="double">
        <color theme="3" tint="-0.249977111117893"/>
      </left>
      <right style="hair">
        <color theme="3" tint="0.39994506668294322"/>
      </right>
      <top/>
      <bottom style="hair">
        <color theme="3" tint="0.39994506668294322"/>
      </bottom>
      <diagonal/>
    </border>
    <border>
      <left style="hair">
        <color theme="3" tint="0.39994506668294322"/>
      </left>
      <right style="hair">
        <color theme="3" tint="0.39994506668294322"/>
      </right>
      <top/>
      <bottom style="hair">
        <color theme="3" tint="0.39994506668294322"/>
      </bottom>
      <diagonal/>
    </border>
    <border>
      <left style="hair">
        <color theme="3" tint="0.39994506668294322"/>
      </left>
      <right style="double">
        <color theme="3" tint="-0.249977111117893"/>
      </right>
      <top/>
      <bottom style="hair">
        <color theme="3" tint="0.39994506668294322"/>
      </bottom>
      <diagonal/>
    </border>
    <border>
      <left style="double">
        <color theme="3" tint="-0.249977111117893"/>
      </left>
      <right/>
      <top style="hair">
        <color theme="3" tint="0.39994506668294322"/>
      </top>
      <bottom style="hair">
        <color theme="3" tint="0.39994506668294322"/>
      </bottom>
      <diagonal/>
    </border>
    <border>
      <left/>
      <right/>
      <top style="hair">
        <color theme="3" tint="0.39994506668294322"/>
      </top>
      <bottom style="hair">
        <color theme="3" tint="0.39994506668294322"/>
      </bottom>
      <diagonal/>
    </border>
    <border>
      <left/>
      <right style="double">
        <color theme="3" tint="-0.249977111117893"/>
      </right>
      <top style="hair">
        <color theme="3" tint="0.39994506668294322"/>
      </top>
      <bottom style="hair">
        <color theme="3" tint="0.39994506668294322"/>
      </bottom>
      <diagonal/>
    </border>
    <border>
      <left/>
      <right/>
      <top/>
      <bottom style="hair">
        <color theme="3" tint="0.39994506668294322"/>
      </bottom>
      <diagonal/>
    </border>
    <border>
      <left style="hair">
        <color theme="3" tint="0.39994506668294322"/>
      </left>
      <right/>
      <top style="hair">
        <color theme="3" tint="0.39994506668294322"/>
      </top>
      <bottom style="hair">
        <color theme="3" tint="0.39994506668294322"/>
      </bottom>
      <diagonal/>
    </border>
    <border>
      <left/>
      <right/>
      <top style="double">
        <color theme="3" tint="-0.249977111117893"/>
      </top>
      <bottom style="hair">
        <color theme="3" tint="0.39994506668294322"/>
      </bottom>
      <diagonal/>
    </border>
    <border>
      <left style="double">
        <color theme="3" tint="-0.249977111117893"/>
      </left>
      <right/>
      <top style="double">
        <color theme="3" tint="-0.249977111117893"/>
      </top>
      <bottom style="hair">
        <color theme="3" tint="0.39994506668294322"/>
      </bottom>
      <diagonal/>
    </border>
    <border>
      <left/>
      <right style="double">
        <color theme="3" tint="-0.249977111117893"/>
      </right>
      <top style="double">
        <color theme="3" tint="-0.249977111117893"/>
      </top>
      <bottom style="hair">
        <color theme="3" tint="0.39994506668294322"/>
      </bottom>
      <diagonal/>
    </border>
    <border>
      <left style="double">
        <color theme="3" tint="-0.249977111117893"/>
      </left>
      <right/>
      <top style="hair">
        <color theme="3" tint="0.39994506668294322"/>
      </top>
      <bottom/>
      <diagonal/>
    </border>
    <border>
      <left/>
      <right/>
      <top style="hair">
        <color theme="3" tint="0.39994506668294322"/>
      </top>
      <bottom/>
      <diagonal/>
    </border>
    <border>
      <left/>
      <right style="double">
        <color theme="3" tint="-0.249977111117893"/>
      </right>
      <top style="hair">
        <color theme="3" tint="0.39994506668294322"/>
      </top>
      <bottom/>
      <diagonal/>
    </border>
    <border>
      <left style="double">
        <color theme="3" tint="-0.249977111117893"/>
      </left>
      <right/>
      <top/>
      <bottom/>
      <diagonal/>
    </border>
    <border>
      <left/>
      <right style="double">
        <color theme="3" tint="-0.249977111117893"/>
      </right>
      <top/>
      <bottom/>
      <diagonal/>
    </border>
    <border>
      <left style="double">
        <color theme="3" tint="-0.249977111117893"/>
      </left>
      <right/>
      <top/>
      <bottom style="hair">
        <color theme="3" tint="0.39994506668294322"/>
      </bottom>
      <diagonal/>
    </border>
    <border>
      <left/>
      <right style="double">
        <color theme="3" tint="-0.249977111117893"/>
      </right>
      <top/>
      <bottom style="hair">
        <color theme="3" tint="0.39994506668294322"/>
      </bottom>
      <diagonal/>
    </border>
    <border>
      <left/>
      <right style="hair">
        <color theme="3" tint="0.39994506668294322"/>
      </right>
      <top style="hair">
        <color theme="3" tint="0.39994506668294322"/>
      </top>
      <bottom style="hair">
        <color theme="3" tint="0.39994506668294322"/>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double">
        <color theme="3" tint="-0.249977111117893"/>
      </left>
      <right/>
      <top style="double">
        <color theme="3" tint="-0.249977111117893"/>
      </top>
      <bottom/>
      <diagonal/>
    </border>
    <border>
      <left/>
      <right/>
      <top style="double">
        <color theme="3" tint="-0.249977111117893"/>
      </top>
      <bottom/>
      <diagonal/>
    </border>
    <border>
      <left/>
      <right style="double">
        <color theme="3" tint="-0.249977111117893"/>
      </right>
      <top style="double">
        <color theme="3" tint="-0.249977111117893"/>
      </top>
      <bottom/>
      <diagonal/>
    </border>
    <border>
      <left/>
      <right style="hair">
        <color theme="3" tint="0.39994506668294322"/>
      </right>
      <top style="hair">
        <color theme="3" tint="0.39994506668294322"/>
      </top>
      <bottom/>
      <diagonal/>
    </border>
    <border>
      <left/>
      <right style="hair">
        <color theme="3" tint="0.39994506668294322"/>
      </right>
      <top/>
      <bottom style="hair">
        <color theme="3" tint="0.39994506668294322"/>
      </bottom>
      <diagonal/>
    </border>
    <border>
      <left style="hair">
        <color theme="3" tint="0.39994506668294322"/>
      </left>
      <right/>
      <top style="hair">
        <color theme="3" tint="0.39994506668294322"/>
      </top>
      <bottom style="double">
        <color theme="3" tint="-0.249977111117893"/>
      </bottom>
      <diagonal/>
    </border>
    <border>
      <left/>
      <right style="hair">
        <color theme="3" tint="0.39994506668294322"/>
      </right>
      <top style="hair">
        <color theme="3" tint="0.39994506668294322"/>
      </top>
      <bottom style="double">
        <color theme="3" tint="-0.249977111117893"/>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top style="thick">
        <color rgb="FF303A52"/>
      </top>
      <bottom style="medium">
        <color rgb="FF303A52"/>
      </bottom>
      <diagonal/>
    </border>
    <border>
      <left style="medium">
        <color rgb="FF303A52"/>
      </left>
      <right style="medium">
        <color rgb="FF303A52"/>
      </right>
      <top/>
      <bottom style="medium">
        <color rgb="FF303A52"/>
      </bottom>
      <diagonal/>
    </border>
    <border>
      <left/>
      <right style="medium">
        <color rgb="FF303A52"/>
      </right>
      <top/>
      <bottom style="medium">
        <color rgb="FF303A52"/>
      </bottom>
      <diagonal/>
    </border>
  </borders>
  <cellStyleXfs count="11">
    <xf numFmtId="0" fontId="0" fillId="0" borderId="0"/>
    <xf numFmtId="168" fontId="2" fillId="0" borderId="0" applyFont="0" applyFill="0" applyBorder="0" applyAlignment="0" applyProtection="0"/>
    <xf numFmtId="167" fontId="2" fillId="0" borderId="0" applyFont="0" applyFill="0" applyBorder="0" applyAlignment="0" applyProtection="0"/>
    <xf numFmtId="0" fontId="6" fillId="0" borderId="0"/>
    <xf numFmtId="0" fontId="6" fillId="0" borderId="0"/>
    <xf numFmtId="0" fontId="6" fillId="0" borderId="0">
      <alignment shrinkToFit="1"/>
    </xf>
    <xf numFmtId="9" fontId="2" fillId="0" borderId="0" applyFont="0" applyFill="0" applyBorder="0" applyAlignment="0" applyProtection="0"/>
    <xf numFmtId="0" fontId="2" fillId="0" borderId="0"/>
    <xf numFmtId="164" fontId="2" fillId="0" borderId="0" applyFont="0" applyFill="0" applyBorder="0" applyAlignment="0" applyProtection="0"/>
    <xf numFmtId="0" fontId="33" fillId="0" borderId="0"/>
    <xf numFmtId="0" fontId="1" fillId="0" borderId="0"/>
  </cellStyleXfs>
  <cellXfs count="242">
    <xf numFmtId="0" fontId="0" fillId="0" borderId="0" xfId="0"/>
    <xf numFmtId="0" fontId="8" fillId="0" borderId="2" xfId="3" applyFont="1" applyBorder="1" applyAlignment="1">
      <alignment vertical="top"/>
    </xf>
    <xf numFmtId="0" fontId="8" fillId="0" borderId="3" xfId="3" applyFont="1" applyBorder="1" applyAlignment="1">
      <alignment vertical="top" wrapText="1"/>
    </xf>
    <xf numFmtId="0" fontId="9" fillId="0" borderId="4" xfId="3" applyFont="1" applyBorder="1" applyAlignment="1">
      <alignment vertical="top" wrapText="1"/>
    </xf>
    <xf numFmtId="0" fontId="10" fillId="4" borderId="5" xfId="3" applyFont="1" applyFill="1" applyBorder="1" applyAlignment="1">
      <alignment horizontal="left" vertical="top" wrapText="1"/>
    </xf>
    <xf numFmtId="0" fontId="8" fillId="0" borderId="1" xfId="3" applyFont="1" applyBorder="1" applyAlignment="1">
      <alignment horizontal="left" vertical="top" wrapText="1"/>
    </xf>
    <xf numFmtId="0" fontId="11" fillId="0" borderId="0" xfId="0" applyFont="1"/>
    <xf numFmtId="0" fontId="11" fillId="2" borderId="0" xfId="0" applyFont="1" applyFill="1" applyAlignment="1">
      <alignment vertical="center" wrapText="1"/>
    </xf>
    <xf numFmtId="2" fontId="0" fillId="0" borderId="8" xfId="0" applyNumberFormat="1" applyBorder="1" applyAlignment="1">
      <alignment horizontal="center"/>
    </xf>
    <xf numFmtId="0" fontId="14" fillId="7" borderId="8" xfId="0" applyFont="1" applyFill="1" applyBorder="1" applyAlignment="1">
      <alignment horizontal="center"/>
    </xf>
    <xf numFmtId="2" fontId="0" fillId="0" borderId="13" xfId="0" applyNumberFormat="1" applyBorder="1" applyAlignment="1">
      <alignment horizontal="center"/>
    </xf>
    <xf numFmtId="169" fontId="8" fillId="0" borderId="12" xfId="4" applyNumberFormat="1" applyFont="1" applyBorder="1" applyAlignment="1">
      <alignment horizontal="center" vertical="center"/>
    </xf>
    <xf numFmtId="169" fontId="8" fillId="0" borderId="13" xfId="4" applyNumberFormat="1" applyFont="1" applyBorder="1" applyAlignment="1">
      <alignment horizontal="center" vertical="center"/>
    </xf>
    <xf numFmtId="0" fontId="7" fillId="0" borderId="13" xfId="0" applyFont="1" applyBorder="1" applyAlignment="1">
      <alignment horizontal="center" vertical="center" wrapText="1"/>
    </xf>
    <xf numFmtId="169" fontId="3" fillId="0" borderId="12" xfId="4" applyNumberFormat="1" applyFont="1" applyBorder="1" applyAlignment="1">
      <alignment horizontal="center" vertical="center"/>
    </xf>
    <xf numFmtId="169" fontId="3" fillId="0" borderId="13" xfId="4" applyNumberFormat="1" applyFont="1" applyBorder="1" applyAlignment="1">
      <alignment horizontal="center" vertical="center"/>
    </xf>
    <xf numFmtId="169" fontId="3" fillId="0" borderId="14" xfId="4" applyNumberFormat="1" applyFont="1" applyBorder="1" applyAlignment="1">
      <alignment horizontal="center" vertical="center"/>
    </xf>
    <xf numFmtId="169" fontId="3" fillId="0" borderId="16" xfId="4" applyNumberFormat="1" applyFont="1" applyBorder="1" applyAlignment="1">
      <alignment horizontal="center" vertical="center"/>
    </xf>
    <xf numFmtId="0" fontId="0" fillId="7" borderId="13" xfId="0" applyFill="1" applyBorder="1" applyAlignment="1">
      <alignment horizontal="center"/>
    </xf>
    <xf numFmtId="0" fontId="14" fillId="4" borderId="12" xfId="0" applyFont="1" applyFill="1" applyBorder="1" applyAlignment="1">
      <alignment horizontal="center"/>
    </xf>
    <xf numFmtId="0" fontId="14" fillId="4" borderId="8" xfId="0" applyFont="1" applyFill="1" applyBorder="1" applyAlignment="1">
      <alignment horizontal="center"/>
    </xf>
    <xf numFmtId="0" fontId="12" fillId="5" borderId="17" xfId="0" applyFont="1" applyFill="1" applyBorder="1" applyAlignment="1">
      <alignment horizontal="center"/>
    </xf>
    <xf numFmtId="0" fontId="12" fillId="5" borderId="18" xfId="0" applyFont="1" applyFill="1" applyBorder="1" applyAlignment="1">
      <alignment horizontal="center"/>
    </xf>
    <xf numFmtId="0" fontId="12" fillId="5" borderId="19" xfId="0" applyFont="1" applyFill="1" applyBorder="1" applyAlignment="1">
      <alignment horizontal="center"/>
    </xf>
    <xf numFmtId="0" fontId="12" fillId="2" borderId="22" xfId="0" applyFont="1" applyFill="1" applyBorder="1" applyAlignment="1">
      <alignment horizontal="center"/>
    </xf>
    <xf numFmtId="0" fontId="13" fillId="6" borderId="12" xfId="0" applyFont="1" applyFill="1" applyBorder="1" applyAlignment="1">
      <alignment horizontal="center" vertical="center" wrapText="1"/>
    </xf>
    <xf numFmtId="17" fontId="12" fillId="2" borderId="21" xfId="0" applyNumberFormat="1" applyFont="1" applyFill="1" applyBorder="1" applyAlignment="1">
      <alignment horizontal="center"/>
    </xf>
    <xf numFmtId="0" fontId="12" fillId="5" borderId="17"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3" fillId="6" borderId="13" xfId="0" applyFont="1" applyFill="1" applyBorder="1" applyAlignment="1">
      <alignment horizontal="center" vertical="center" wrapText="1"/>
    </xf>
    <xf numFmtId="3" fontId="8" fillId="0" borderId="13" xfId="4" applyNumberFormat="1" applyFont="1" applyBorder="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21" fillId="9" borderId="1" xfId="0" applyFont="1" applyFill="1" applyBorder="1" applyAlignment="1">
      <alignment vertical="center"/>
    </xf>
    <xf numFmtId="0" fontId="21" fillId="9" borderId="38" xfId="0" applyFont="1" applyFill="1" applyBorder="1" applyAlignment="1">
      <alignment vertical="center"/>
    </xf>
    <xf numFmtId="0" fontId="22" fillId="0" borderId="36" xfId="0" applyFont="1" applyBorder="1" applyAlignment="1">
      <alignment vertical="center"/>
    </xf>
    <xf numFmtId="0" fontId="20" fillId="0" borderId="0" xfId="0" applyFont="1" applyAlignment="1">
      <alignment horizontal="left" vertical="center" indent="5"/>
    </xf>
    <xf numFmtId="0" fontId="0" fillId="0" borderId="41" xfId="0" applyBorder="1"/>
    <xf numFmtId="166" fontId="0" fillId="0" borderId="42" xfId="0" applyNumberFormat="1" applyBorder="1"/>
    <xf numFmtId="0" fontId="25" fillId="0" borderId="0" xfId="5" applyFont="1" applyAlignment="1">
      <alignment vertical="center"/>
    </xf>
    <xf numFmtId="0" fontId="26" fillId="0" borderId="0" xfId="5" applyFont="1" applyAlignment="1"/>
    <xf numFmtId="171" fontId="26" fillId="6" borderId="1" xfId="5" applyNumberFormat="1" applyFont="1" applyFill="1" applyBorder="1" applyAlignment="1">
      <alignment horizontal="center" vertical="center"/>
    </xf>
    <xf numFmtId="171" fontId="0" fillId="0" borderId="0" xfId="0" applyNumberFormat="1"/>
    <xf numFmtId="165" fontId="22" fillId="0" borderId="37" xfId="0" applyNumberFormat="1" applyFont="1" applyBorder="1" applyAlignment="1">
      <alignment horizontal="center"/>
    </xf>
    <xf numFmtId="0" fontId="22" fillId="0" borderId="36" xfId="0" applyFont="1" applyBorder="1" applyAlignment="1">
      <alignment horizontal="center"/>
    </xf>
    <xf numFmtId="172" fontId="22" fillId="0" borderId="37" xfId="0" applyNumberFormat="1" applyFont="1" applyBorder="1" applyAlignment="1">
      <alignment horizontal="center"/>
    </xf>
    <xf numFmtId="172" fontId="23" fillId="0" borderId="37" xfId="0" applyNumberFormat="1" applyFont="1" applyBorder="1" applyAlignment="1">
      <alignment horizontal="center"/>
    </xf>
    <xf numFmtId="173" fontId="0" fillId="0" borderId="0" xfId="0" applyNumberFormat="1"/>
    <xf numFmtId="2" fontId="22" fillId="0" borderId="37" xfId="0" applyNumberFormat="1" applyFont="1" applyBorder="1" applyAlignment="1">
      <alignment horizontal="center"/>
    </xf>
    <xf numFmtId="0" fontId="12" fillId="5" borderId="0" xfId="0" applyFont="1" applyFill="1" applyAlignment="1">
      <alignment horizontal="center" vertical="center" wrapText="1"/>
    </xf>
    <xf numFmtId="0" fontId="12" fillId="5" borderId="0" xfId="0" applyFont="1" applyFill="1" applyAlignment="1">
      <alignment horizontal="center"/>
    </xf>
    <xf numFmtId="0" fontId="13" fillId="6" borderId="0" xfId="0" applyFont="1" applyFill="1" applyAlignment="1">
      <alignment horizontal="center" vertical="center" wrapText="1"/>
    </xf>
    <xf numFmtId="169" fontId="8" fillId="0" borderId="0" xfId="4" applyNumberFormat="1" applyFont="1" applyAlignment="1">
      <alignment horizontal="center" vertical="center"/>
    </xf>
    <xf numFmtId="0" fontId="7" fillId="0" borderId="0" xfId="0" applyFont="1" applyAlignment="1">
      <alignment horizontal="center" vertical="center" wrapText="1"/>
    </xf>
    <xf numFmtId="169" fontId="3" fillId="0" borderId="0" xfId="4" applyNumberFormat="1" applyFont="1" applyAlignment="1">
      <alignment horizontal="center" vertical="center"/>
    </xf>
    <xf numFmtId="2" fontId="0" fillId="0" borderId="0" xfId="0" applyNumberFormat="1"/>
    <xf numFmtId="9" fontId="0" fillId="0" borderId="8" xfId="6" applyFont="1" applyBorder="1" applyAlignment="1">
      <alignment horizontal="center"/>
    </xf>
    <xf numFmtId="174" fontId="0" fillId="0" borderId="0" xfId="0" applyNumberFormat="1"/>
    <xf numFmtId="0" fontId="0" fillId="12" borderId="41" xfId="0" applyFill="1" applyBorder="1"/>
    <xf numFmtId="166" fontId="0" fillId="12" borderId="42" xfId="0" applyNumberFormat="1" applyFill="1" applyBorder="1"/>
    <xf numFmtId="0" fontId="0" fillId="12" borderId="43" xfId="0" applyFill="1" applyBorder="1"/>
    <xf numFmtId="166" fontId="0" fillId="12" borderId="44" xfId="0" applyNumberFormat="1" applyFill="1" applyBorder="1"/>
    <xf numFmtId="175" fontId="0" fillId="0" borderId="0" xfId="0" applyNumberFormat="1"/>
    <xf numFmtId="0" fontId="13" fillId="6" borderId="24" xfId="0" applyFont="1" applyFill="1" applyBorder="1" applyAlignment="1">
      <alignment vertical="center"/>
    </xf>
    <xf numFmtId="170" fontId="15" fillId="4" borderId="24" xfId="1" applyNumberFormat="1" applyFont="1" applyFill="1" applyBorder="1" applyAlignment="1">
      <alignment vertical="center"/>
    </xf>
    <xf numFmtId="169" fontId="29" fillId="0" borderId="13" xfId="4" applyNumberFormat="1" applyFont="1" applyBorder="1" applyAlignment="1">
      <alignment horizontal="center" vertical="center"/>
    </xf>
    <xf numFmtId="176" fontId="0" fillId="0" borderId="0" xfId="0" applyNumberFormat="1"/>
    <xf numFmtId="170" fontId="15" fillId="4" borderId="61" xfId="1" applyNumberFormat="1" applyFont="1" applyFill="1" applyBorder="1" applyAlignment="1">
      <alignment vertical="center"/>
    </xf>
    <xf numFmtId="0" fontId="14" fillId="7" borderId="24" xfId="0" applyFont="1" applyFill="1" applyBorder="1" applyAlignment="1">
      <alignment horizontal="center"/>
    </xf>
    <xf numFmtId="173" fontId="11" fillId="0" borderId="0" xfId="0" applyNumberFormat="1" applyFont="1" applyAlignment="1">
      <alignment horizontal="center"/>
    </xf>
    <xf numFmtId="173" fontId="11" fillId="0" borderId="0" xfId="0" applyNumberFormat="1" applyFont="1" applyAlignment="1">
      <alignment horizontal="center" vertical="center"/>
    </xf>
    <xf numFmtId="177" fontId="13" fillId="6" borderId="13" xfId="1" applyNumberFormat="1" applyFont="1" applyFill="1" applyBorder="1" applyAlignment="1">
      <alignment horizontal="center" vertical="center" wrapText="1"/>
    </xf>
    <xf numFmtId="177" fontId="8" fillId="0" borderId="13" xfId="1" applyNumberFormat="1" applyFont="1" applyFill="1" applyBorder="1" applyAlignment="1">
      <alignment horizontal="center" vertical="center"/>
    </xf>
    <xf numFmtId="177" fontId="3" fillId="0" borderId="13" xfId="1" applyNumberFormat="1" applyFont="1" applyFill="1" applyBorder="1" applyAlignment="1">
      <alignment horizontal="center" vertical="center"/>
    </xf>
    <xf numFmtId="177" fontId="3" fillId="0" borderId="16" xfId="1" applyNumberFormat="1" applyFont="1" applyFill="1" applyBorder="1" applyAlignment="1">
      <alignment horizontal="center" vertical="center"/>
    </xf>
    <xf numFmtId="177" fontId="0" fillId="0" borderId="0" xfId="1" applyNumberFormat="1" applyFont="1"/>
    <xf numFmtId="168" fontId="0" fillId="0" borderId="13" xfId="1" applyFont="1" applyBorder="1" applyAlignment="1">
      <alignment horizontal="center"/>
    </xf>
    <xf numFmtId="177" fontId="12" fillId="2" borderId="22" xfId="1" applyNumberFormat="1" applyFont="1" applyFill="1" applyBorder="1" applyAlignment="1">
      <alignment horizontal="center"/>
    </xf>
    <xf numFmtId="177" fontId="14" fillId="7" borderId="8" xfId="1" applyNumberFormat="1" applyFont="1" applyFill="1" applyBorder="1" applyAlignment="1">
      <alignment horizontal="center"/>
    </xf>
    <xf numFmtId="177" fontId="11" fillId="0" borderId="0" xfId="1" applyNumberFormat="1" applyFont="1"/>
    <xf numFmtId="4" fontId="8" fillId="0" borderId="13" xfId="4" quotePrefix="1" applyNumberFormat="1" applyFont="1" applyBorder="1" applyAlignment="1">
      <alignment horizontal="center" vertical="center"/>
    </xf>
    <xf numFmtId="4" fontId="3" fillId="0" borderId="13" xfId="4" applyNumberFormat="1" applyFont="1" applyBorder="1" applyAlignment="1">
      <alignment horizontal="center" vertical="center"/>
    </xf>
    <xf numFmtId="178" fontId="8" fillId="0" borderId="13" xfId="4" quotePrefix="1" applyNumberFormat="1" applyFont="1" applyBorder="1" applyAlignment="1">
      <alignment horizontal="center" vertical="center"/>
    </xf>
    <xf numFmtId="179" fontId="8" fillId="0" borderId="13" xfId="4" applyNumberFormat="1" applyFont="1" applyBorder="1" applyAlignment="1">
      <alignment horizontal="center" vertical="center"/>
    </xf>
    <xf numFmtId="179" fontId="7" fillId="0" borderId="13" xfId="0" applyNumberFormat="1" applyFont="1" applyBorder="1" applyAlignment="1">
      <alignment horizontal="center" vertical="center" wrapText="1"/>
    </xf>
    <xf numFmtId="179" fontId="3" fillId="0" borderId="13" xfId="4" applyNumberFormat="1" applyFont="1" applyBorder="1" applyAlignment="1">
      <alignment horizontal="center" vertical="center"/>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2" fillId="2" borderId="20" xfId="0" applyFont="1" applyFill="1" applyBorder="1" applyAlignment="1">
      <alignment horizontal="center"/>
    </xf>
    <xf numFmtId="0" fontId="12" fillId="2" borderId="21" xfId="0" applyFont="1" applyFill="1" applyBorder="1" applyAlignment="1">
      <alignment horizontal="center"/>
    </xf>
    <xf numFmtId="0" fontId="12" fillId="5" borderId="0" xfId="0" applyFont="1" applyFill="1" applyAlignment="1">
      <alignment horizontal="center" vertical="center"/>
    </xf>
    <xf numFmtId="0" fontId="4" fillId="6" borderId="0" xfId="0" applyFont="1" applyFill="1" applyAlignment="1">
      <alignment horizontal="center" vertical="center" wrapText="1"/>
    </xf>
    <xf numFmtId="177" fontId="30" fillId="0" borderId="0" xfId="1" applyNumberFormat="1" applyFont="1"/>
    <xf numFmtId="0" fontId="16" fillId="2" borderId="0" xfId="0" applyFont="1" applyFill="1" applyAlignment="1">
      <alignment vertical="top" wrapText="1"/>
    </xf>
    <xf numFmtId="0" fontId="16" fillId="2" borderId="0" xfId="0" applyFont="1" applyFill="1" applyAlignment="1">
      <alignment vertical="top"/>
    </xf>
    <xf numFmtId="0" fontId="31" fillId="13" borderId="5" xfId="0" applyFont="1" applyFill="1" applyBorder="1" applyAlignment="1">
      <alignment horizontal="center" vertical="center"/>
    </xf>
    <xf numFmtId="0" fontId="31" fillId="13" borderId="65" xfId="0" applyFont="1" applyFill="1" applyBorder="1" applyAlignment="1">
      <alignment horizontal="center" vertical="center"/>
    </xf>
    <xf numFmtId="0" fontId="31" fillId="13" borderId="37" xfId="0" applyFont="1" applyFill="1" applyBorder="1" applyAlignment="1">
      <alignment horizontal="center" vertical="center"/>
    </xf>
    <xf numFmtId="0" fontId="32" fillId="0" borderId="36" xfId="0" applyFont="1" applyBorder="1" applyAlignment="1">
      <alignment horizontal="center" vertical="center"/>
    </xf>
    <xf numFmtId="0" fontId="32" fillId="0" borderId="37" xfId="0" applyFont="1" applyBorder="1" applyAlignment="1">
      <alignment horizontal="center" vertical="center"/>
    </xf>
    <xf numFmtId="15" fontId="0" fillId="0" borderId="0" xfId="0" applyNumberFormat="1"/>
    <xf numFmtId="0" fontId="32" fillId="0" borderId="0" xfId="0" applyFont="1" applyAlignment="1">
      <alignment horizontal="left" vertical="center"/>
    </xf>
    <xf numFmtId="0" fontId="34" fillId="0" borderId="0" xfId="5" applyFont="1" applyAlignment="1">
      <alignment vertical="center"/>
    </xf>
    <xf numFmtId="0" fontId="21" fillId="9" borderId="38" xfId="0" applyFont="1" applyFill="1" applyBorder="1" applyAlignment="1">
      <alignment horizontal="center" vertical="center"/>
    </xf>
    <xf numFmtId="0" fontId="21" fillId="9" borderId="1" xfId="0" applyFont="1" applyFill="1" applyBorder="1" applyAlignment="1">
      <alignment horizontal="center" vertical="center"/>
    </xf>
    <xf numFmtId="2" fontId="22" fillId="0" borderId="1" xfId="0" applyNumberFormat="1" applyFont="1" applyBorder="1" applyAlignment="1">
      <alignment horizontal="center"/>
    </xf>
    <xf numFmtId="3" fontId="0" fillId="0" borderId="0" xfId="0" applyNumberFormat="1"/>
    <xf numFmtId="0" fontId="36" fillId="0" borderId="68" xfId="0" applyFont="1" applyBorder="1" applyAlignment="1">
      <alignment horizontal="center" vertical="center" wrapText="1"/>
    </xf>
    <xf numFmtId="0" fontId="36" fillId="0" borderId="69" xfId="0" applyFont="1" applyBorder="1" applyAlignment="1">
      <alignment horizontal="center" vertical="center" wrapText="1"/>
    </xf>
    <xf numFmtId="3" fontId="36" fillId="0" borderId="68" xfId="0" applyNumberFormat="1" applyFont="1" applyBorder="1" applyAlignment="1">
      <alignment horizontal="center" vertical="center" wrapText="1"/>
    </xf>
    <xf numFmtId="171" fontId="36" fillId="0" borderId="69" xfId="0" applyNumberFormat="1" applyFont="1" applyBorder="1" applyAlignment="1">
      <alignment horizontal="center" vertical="center" wrapText="1"/>
    </xf>
    <xf numFmtId="0" fontId="21" fillId="9" borderId="1" xfId="0" applyFont="1" applyFill="1" applyBorder="1" applyAlignment="1">
      <alignment vertical="center" wrapText="1"/>
    </xf>
    <xf numFmtId="17" fontId="0" fillId="0" borderId="0" xfId="0" applyNumberFormat="1"/>
    <xf numFmtId="0" fontId="35" fillId="16" borderId="67" xfId="0" applyFont="1" applyFill="1" applyBorder="1" applyAlignment="1">
      <alignment horizontal="center" vertical="center" wrapText="1"/>
    </xf>
    <xf numFmtId="0" fontId="37" fillId="16" borderId="67" xfId="0" applyFont="1" applyFill="1" applyBorder="1" applyAlignment="1">
      <alignment horizontal="center" vertical="center" wrapText="1"/>
    </xf>
    <xf numFmtId="0" fontId="0" fillId="12" borderId="39" xfId="0" applyFill="1" applyBorder="1" applyAlignment="1">
      <alignment wrapText="1"/>
    </xf>
    <xf numFmtId="0" fontId="0" fillId="12" borderId="40" xfId="0" applyFill="1" applyBorder="1"/>
    <xf numFmtId="0" fontId="40" fillId="7" borderId="8" xfId="0" applyFont="1" applyFill="1" applyBorder="1" applyAlignment="1">
      <alignment horizontal="left"/>
    </xf>
    <xf numFmtId="168" fontId="40" fillId="7" borderId="8" xfId="1" applyFont="1" applyFill="1" applyBorder="1" applyAlignment="1">
      <alignment horizontal="center"/>
    </xf>
    <xf numFmtId="0" fontId="41" fillId="0" borderId="0" xfId="0" applyFont="1"/>
    <xf numFmtId="2" fontId="1" fillId="0" borderId="0" xfId="10" applyNumberFormat="1" applyAlignment="1">
      <alignment horizontal="center"/>
    </xf>
    <xf numFmtId="2" fontId="32" fillId="0" borderId="37" xfId="0" applyNumberFormat="1" applyFont="1" applyBorder="1" applyAlignment="1">
      <alignment horizontal="center" vertical="center"/>
    </xf>
    <xf numFmtId="0" fontId="30" fillId="0" borderId="1" xfId="0" applyFont="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6" xfId="0" applyFont="1" applyFill="1" applyBorder="1" applyAlignment="1">
      <alignment horizontal="center" vertical="center" wrapText="1"/>
    </xf>
    <xf numFmtId="0" fontId="42" fillId="10" borderId="1" xfId="0" applyFont="1" applyFill="1" applyBorder="1" applyAlignment="1">
      <alignment vertical="top" wrapText="1"/>
    </xf>
    <xf numFmtId="0" fontId="40" fillId="10" borderId="1" xfId="0" applyFont="1" applyFill="1" applyBorder="1" applyAlignment="1">
      <alignment horizontal="center" vertical="center" wrapText="1"/>
    </xf>
    <xf numFmtId="0" fontId="42" fillId="0" borderId="51" xfId="0" applyFont="1" applyBorder="1" applyAlignment="1">
      <alignment horizontal="left" vertical="center" wrapText="1"/>
    </xf>
    <xf numFmtId="0" fontId="42" fillId="0" borderId="0" xfId="0" applyFont="1"/>
    <xf numFmtId="0" fontId="43" fillId="0" borderId="48" xfId="0" applyFont="1" applyBorder="1" applyAlignment="1">
      <alignment horizontal="left" vertical="center" wrapText="1"/>
    </xf>
    <xf numFmtId="0" fontId="42" fillId="0" borderId="4" xfId="0" applyFont="1" applyBorder="1" applyAlignment="1">
      <alignment vertical="center" wrapText="1"/>
    </xf>
    <xf numFmtId="1" fontId="44" fillId="0" borderId="4" xfId="0" applyNumberFormat="1" applyFont="1" applyBorder="1" applyAlignment="1">
      <alignment horizontal="left" vertical="center"/>
    </xf>
    <xf numFmtId="1" fontId="44" fillId="2" borderId="4" xfId="0" applyNumberFormat="1" applyFont="1" applyFill="1" applyBorder="1" applyAlignment="1">
      <alignment horizontal="left" vertical="center"/>
    </xf>
    <xf numFmtId="1" fontId="44" fillId="0" borderId="4" xfId="0" applyNumberFormat="1" applyFont="1" applyBorder="1" applyAlignment="1">
      <alignment horizontal="left" vertical="center" wrapText="1"/>
    </xf>
    <xf numFmtId="1" fontId="44" fillId="0" borderId="49" xfId="0" applyNumberFormat="1" applyFont="1" applyBorder="1" applyAlignment="1">
      <alignment horizontal="left" vertical="center" wrapText="1"/>
    </xf>
    <xf numFmtId="0" fontId="43" fillId="0" borderId="1" xfId="0" applyFont="1" applyBorder="1" applyAlignment="1">
      <alignment vertical="center" wrapText="1"/>
    </xf>
    <xf numFmtId="0" fontId="42" fillId="11" borderId="0" xfId="0" applyFont="1" applyFill="1"/>
    <xf numFmtId="0" fontId="40" fillId="10" borderId="1" xfId="0" applyFont="1" applyFill="1" applyBorder="1" applyAlignment="1">
      <alignment horizontal="center" vertical="center"/>
    </xf>
    <xf numFmtId="0" fontId="40" fillId="10" borderId="46" xfId="0" applyFont="1" applyFill="1" applyBorder="1" applyAlignment="1">
      <alignment horizontal="center" vertical="center"/>
    </xf>
    <xf numFmtId="0" fontId="43" fillId="0" borderId="48" xfId="0" applyFont="1" applyBorder="1" applyAlignment="1">
      <alignment vertical="center" wrapText="1"/>
    </xf>
    <xf numFmtId="0" fontId="43" fillId="0" borderId="4" xfId="0" applyFont="1" applyBorder="1" applyAlignment="1">
      <alignment vertical="center" wrapText="1"/>
    </xf>
    <xf numFmtId="0" fontId="46" fillId="13" borderId="45" xfId="0" applyFont="1" applyFill="1" applyBorder="1" applyAlignment="1">
      <alignment horizontal="center" vertical="center" wrapText="1"/>
    </xf>
    <xf numFmtId="17" fontId="40" fillId="15" borderId="63" xfId="7" applyNumberFormat="1" applyFont="1" applyFill="1" applyBorder="1" applyAlignment="1">
      <alignment horizontal="center" vertical="center" wrapText="1"/>
    </xf>
    <xf numFmtId="0" fontId="45" fillId="14" borderId="63" xfId="0" applyFont="1" applyFill="1" applyBorder="1" applyAlignment="1">
      <alignment vertical="center"/>
    </xf>
    <xf numFmtId="0" fontId="45" fillId="0" borderId="63" xfId="0" applyFont="1" applyBorder="1" applyAlignment="1">
      <alignment vertical="center"/>
    </xf>
    <xf numFmtId="0" fontId="43" fillId="0" borderId="0" xfId="0" applyFont="1"/>
    <xf numFmtId="0" fontId="42" fillId="0" borderId="0" xfId="0" applyFont="1" applyAlignment="1">
      <alignment horizontal="center"/>
    </xf>
    <xf numFmtId="180" fontId="42" fillId="0" borderId="63" xfId="0" applyNumberFormat="1" applyFont="1" applyBorder="1" applyAlignment="1">
      <alignment horizontal="center"/>
    </xf>
    <xf numFmtId="2" fontId="42" fillId="0" borderId="41" xfId="0" applyNumberFormat="1" applyFont="1" applyBorder="1" applyAlignment="1">
      <alignment horizontal="center" vertical="center"/>
    </xf>
    <xf numFmtId="2" fontId="42" fillId="0" borderId="50" xfId="0" applyNumberFormat="1" applyFont="1" applyBorder="1" applyAlignment="1">
      <alignment horizontal="center" vertical="center"/>
    </xf>
    <xf numFmtId="2" fontId="42" fillId="0" borderId="51" xfId="0" applyNumberFormat="1" applyFont="1" applyBorder="1" applyAlignment="1">
      <alignment horizontal="center" vertical="center" wrapText="1"/>
    </xf>
    <xf numFmtId="0" fontId="42" fillId="11" borderId="0" xfId="0" applyFont="1" applyFill="1" applyAlignment="1">
      <alignment horizontal="center"/>
    </xf>
    <xf numFmtId="0" fontId="42" fillId="12" borderId="53" xfId="0" applyFont="1" applyFill="1" applyBorder="1" applyAlignment="1">
      <alignment horizontal="center" vertical="center" wrapText="1"/>
    </xf>
    <xf numFmtId="0" fontId="42" fillId="12" borderId="54" xfId="0" applyFont="1" applyFill="1" applyBorder="1" applyAlignment="1">
      <alignment horizontal="center" vertical="center" wrapText="1"/>
    </xf>
    <xf numFmtId="0" fontId="42" fillId="0" borderId="41" xfId="0" applyFont="1" applyBorder="1" applyAlignment="1">
      <alignment horizontal="center" wrapText="1"/>
    </xf>
    <xf numFmtId="0" fontId="42" fillId="0" borderId="42" xfId="0" applyFont="1" applyBorder="1" applyAlignment="1">
      <alignment horizontal="center" wrapText="1"/>
    </xf>
    <xf numFmtId="0" fontId="42" fillId="0" borderId="55" xfId="0" applyFont="1" applyBorder="1" applyAlignment="1">
      <alignment horizontal="center" vertical="center"/>
    </xf>
    <xf numFmtId="0" fontId="42" fillId="0" borderId="52" xfId="0" applyFont="1" applyBorder="1" applyAlignment="1">
      <alignment horizontal="center" vertical="center"/>
    </xf>
    <xf numFmtId="164" fontId="42" fillId="0" borderId="63" xfId="0" applyNumberFormat="1" applyFont="1" applyBorder="1" applyAlignment="1">
      <alignment horizontal="center"/>
    </xf>
    <xf numFmtId="2" fontId="42" fillId="0" borderId="39" xfId="0" applyNumberFormat="1" applyFont="1" applyBorder="1" applyAlignment="1">
      <alignment horizontal="center" vertical="center"/>
    </xf>
    <xf numFmtId="0" fontId="16" fillId="2" borderId="0" xfId="0" applyFont="1" applyFill="1" applyAlignment="1">
      <alignment horizontal="left" vertical="top" wrapText="1"/>
    </xf>
    <xf numFmtId="170" fontId="15" fillId="4" borderId="15" xfId="1" applyNumberFormat="1" applyFont="1" applyFill="1" applyBorder="1" applyAlignment="1">
      <alignment horizontal="center" vertical="center"/>
    </xf>
    <xf numFmtId="170" fontId="15" fillId="4" borderId="61" xfId="1" applyNumberFormat="1" applyFont="1" applyFill="1" applyBorder="1" applyAlignment="1">
      <alignment horizontal="center" vertical="center"/>
    </xf>
    <xf numFmtId="170" fontId="15" fillId="4" borderId="62" xfId="1" applyNumberFormat="1" applyFont="1" applyFill="1" applyBorder="1" applyAlignment="1">
      <alignment horizontal="center" vertical="center"/>
    </xf>
    <xf numFmtId="170" fontId="15" fillId="3" borderId="8" xfId="1" applyNumberFormat="1" applyFont="1" applyFill="1" applyBorder="1" applyAlignment="1">
      <alignment horizontal="center" vertical="center"/>
    </xf>
    <xf numFmtId="170" fontId="15" fillId="4" borderId="8" xfId="1" applyNumberFormat="1" applyFont="1" applyFill="1" applyBorder="1" applyAlignment="1">
      <alignment horizontal="center" vertical="center"/>
    </xf>
    <xf numFmtId="170" fontId="15" fillId="4" borderId="24" xfId="1" applyNumberFormat="1" applyFont="1" applyFill="1" applyBorder="1" applyAlignment="1">
      <alignment horizontal="center" vertical="center"/>
    </xf>
    <xf numFmtId="170" fontId="15" fillId="4" borderId="35" xfId="1" applyNumberFormat="1" applyFont="1" applyFill="1" applyBorder="1" applyAlignment="1">
      <alignment horizontal="center" vertical="center"/>
    </xf>
    <xf numFmtId="170" fontId="15" fillId="3" borderId="24" xfId="1" applyNumberFormat="1" applyFont="1" applyFill="1" applyBorder="1" applyAlignment="1">
      <alignment horizontal="center" vertical="center"/>
    </xf>
    <xf numFmtId="170" fontId="15" fillId="3" borderId="35" xfId="1" applyNumberFormat="1" applyFont="1" applyFill="1" applyBorder="1" applyAlignment="1">
      <alignment horizontal="center" vertical="center"/>
    </xf>
    <xf numFmtId="0" fontId="13" fillId="6"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13" fillId="6" borderId="28"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4" fillId="4" borderId="33" xfId="0" applyFont="1" applyFill="1" applyBorder="1" applyAlignment="1">
      <alignment horizontal="center"/>
    </xf>
    <xf numFmtId="0" fontId="14" fillId="4" borderId="60" xfId="0" applyFont="1" applyFill="1" applyBorder="1" applyAlignment="1">
      <alignment horizontal="center"/>
    </xf>
    <xf numFmtId="2" fontId="0" fillId="0" borderId="24" xfId="0" applyNumberFormat="1" applyBorder="1" applyAlignment="1">
      <alignment horizontal="center"/>
    </xf>
    <xf numFmtId="2" fontId="0" fillId="0" borderId="22" xfId="0" applyNumberFormat="1" applyBorder="1" applyAlignment="1">
      <alignment horizontal="center"/>
    </xf>
    <xf numFmtId="17" fontId="12" fillId="0" borderId="21" xfId="0" applyNumberFormat="1"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0" fontId="4" fillId="6" borderId="28"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6" borderId="30"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3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34" xfId="0" applyFont="1" applyFill="1" applyBorder="1" applyAlignment="1">
      <alignment horizontal="center" vertical="center" wrapText="1"/>
    </xf>
    <xf numFmtId="17" fontId="12" fillId="0" borderId="22" xfId="0" applyNumberFormat="1" applyFont="1" applyBorder="1" applyAlignment="1">
      <alignment horizontal="center"/>
    </xf>
    <xf numFmtId="0" fontId="12" fillId="8" borderId="20" xfId="0" applyFont="1" applyFill="1" applyBorder="1" applyAlignment="1">
      <alignment horizontal="center" vertical="center" wrapText="1"/>
    </xf>
    <xf numFmtId="0" fontId="12" fillId="8" borderId="21"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12" fillId="2" borderId="20" xfId="0" applyFont="1" applyFill="1" applyBorder="1" applyAlignment="1">
      <alignment horizontal="center"/>
    </xf>
    <xf numFmtId="0" fontId="12" fillId="2" borderId="21" xfId="0" applyFont="1" applyFill="1" applyBorder="1" applyAlignment="1">
      <alignment horizontal="center"/>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5" borderId="9" xfId="0" applyFont="1" applyFill="1" applyBorder="1" applyAlignment="1">
      <alignment horizontal="center"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56" xfId="0" applyFont="1" applyFill="1" applyBorder="1" applyAlignment="1">
      <alignment horizontal="center" vertical="center"/>
    </xf>
    <xf numFmtId="0" fontId="12" fillId="5" borderId="57" xfId="0" applyFont="1" applyFill="1" applyBorder="1" applyAlignment="1">
      <alignment horizontal="center" vertical="center"/>
    </xf>
    <xf numFmtId="0" fontId="12" fillId="5" borderId="58" xfId="0" applyFont="1" applyFill="1" applyBorder="1" applyAlignment="1">
      <alignment horizontal="center" vertical="center"/>
    </xf>
    <xf numFmtId="0" fontId="12" fillId="5" borderId="31" xfId="0" applyFont="1" applyFill="1" applyBorder="1" applyAlignment="1">
      <alignment horizontal="center" vertical="center"/>
    </xf>
    <xf numFmtId="0" fontId="12" fillId="5" borderId="0" xfId="0" applyFont="1" applyFill="1" applyAlignment="1">
      <alignment horizontal="center" vertical="center"/>
    </xf>
    <xf numFmtId="0" fontId="12" fillId="5" borderId="32" xfId="0" applyFont="1" applyFill="1" applyBorder="1" applyAlignment="1">
      <alignment horizontal="center" vertical="center"/>
    </xf>
    <xf numFmtId="0" fontId="12" fillId="5" borderId="33" xfId="0" applyFont="1" applyFill="1" applyBorder="1" applyAlignment="1">
      <alignment horizontal="center" vertical="center"/>
    </xf>
    <xf numFmtId="0" fontId="12" fillId="5" borderId="23" xfId="0" applyFont="1" applyFill="1" applyBorder="1" applyAlignment="1">
      <alignment horizontal="center" vertical="center"/>
    </xf>
    <xf numFmtId="0" fontId="12" fillId="5" borderId="34" xfId="0" applyFont="1" applyFill="1" applyBorder="1" applyAlignment="1">
      <alignment horizontal="center" vertical="center"/>
    </xf>
    <xf numFmtId="0" fontId="12" fillId="5" borderId="26" xfId="0" applyFont="1" applyFill="1" applyBorder="1" applyAlignment="1">
      <alignment horizontal="center" vertical="center"/>
    </xf>
    <xf numFmtId="0" fontId="12" fillId="5" borderId="25" xfId="0" applyFont="1" applyFill="1" applyBorder="1" applyAlignment="1">
      <alignment horizontal="center" vertical="center"/>
    </xf>
    <xf numFmtId="0" fontId="12" fillId="5" borderId="27" xfId="0" applyFont="1" applyFill="1" applyBorder="1" applyAlignment="1">
      <alignment horizontal="center" vertical="center"/>
    </xf>
    <xf numFmtId="0" fontId="12" fillId="5" borderId="9"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5" fillId="4" borderId="0" xfId="2" applyNumberFormat="1" applyFont="1" applyFill="1" applyBorder="1" applyAlignment="1">
      <alignment horizontal="center" vertical="center" wrapText="1"/>
    </xf>
    <xf numFmtId="0" fontId="5" fillId="4" borderId="7" xfId="2" applyNumberFormat="1" applyFont="1" applyFill="1" applyBorder="1" applyAlignment="1">
      <alignment horizontal="center" vertical="center" wrapText="1"/>
    </xf>
    <xf numFmtId="0" fontId="31" fillId="13" borderId="45" xfId="0" applyFont="1" applyFill="1" applyBorder="1" applyAlignment="1">
      <alignment horizontal="center" vertical="center"/>
    </xf>
    <xf numFmtId="0" fontId="31" fillId="13" borderId="64" xfId="0" applyFont="1" applyFill="1" applyBorder="1" applyAlignment="1">
      <alignment horizontal="center" vertical="center"/>
    </xf>
    <xf numFmtId="0" fontId="31" fillId="13" borderId="36" xfId="0" applyFont="1" applyFill="1" applyBorder="1" applyAlignment="1">
      <alignment horizontal="center" vertical="center"/>
    </xf>
    <xf numFmtId="0" fontId="40" fillId="10" borderId="45" xfId="0" applyFont="1" applyFill="1" applyBorder="1" applyAlignment="1">
      <alignment horizontal="center" vertical="center"/>
    </xf>
    <xf numFmtId="0" fontId="40" fillId="10" borderId="36" xfId="0" applyFont="1" applyFill="1" applyBorder="1" applyAlignment="1">
      <alignment horizontal="center" vertical="center"/>
    </xf>
    <xf numFmtId="0" fontId="40" fillId="10" borderId="46" xfId="0" applyFont="1" applyFill="1" applyBorder="1" applyAlignment="1">
      <alignment horizontal="center" vertical="center"/>
    </xf>
    <xf numFmtId="0" fontId="40" fillId="10" borderId="38" xfId="0" applyFont="1" applyFill="1" applyBorder="1" applyAlignment="1">
      <alignment horizontal="center" vertical="center"/>
    </xf>
    <xf numFmtId="0" fontId="40" fillId="10" borderId="47" xfId="0" applyFont="1" applyFill="1" applyBorder="1" applyAlignment="1">
      <alignment horizontal="center" vertical="center" wrapText="1"/>
    </xf>
    <xf numFmtId="0" fontId="40" fillId="10" borderId="38" xfId="0" applyFont="1" applyFill="1" applyBorder="1" applyAlignment="1">
      <alignment horizontal="center" vertical="center" wrapText="1"/>
    </xf>
  </cellXfs>
  <cellStyles count="11">
    <cellStyle name="Comma 2" xfId="8" xr:uid="{827F62D2-1FFC-4EE0-90E9-50B33ABA175B}"/>
    <cellStyle name="Normal" xfId="0" builtinId="0"/>
    <cellStyle name="Normal 148 2" xfId="7" xr:uid="{F823A44B-B1AA-42DB-9275-59A10B94760F}"/>
    <cellStyle name="Normal 2" xfId="10" xr:uid="{A7779E97-8809-4550-AF5A-001A50697182}"/>
    <cellStyle name="Normal 2 2" xfId="9" xr:uid="{21C948A7-B3F1-43DA-B154-D2DC6DA61DC3}"/>
    <cellStyle name="Normal 5 17" xfId="5" xr:uid="{00000000-0005-0000-0000-000003000000}"/>
    <cellStyle name="Normal_ozel hizmetler_updated fiyatlar_TK İÇİN" xfId="3" xr:uid="{00000000-0005-0000-0000-000004000000}"/>
    <cellStyle name="Normal_Sheet1_Arama %5" xfId="4" xr:uid="{00000000-0005-0000-0000-000005000000}"/>
    <cellStyle name="ParaBirimi" xfId="2" builtinId="4"/>
    <cellStyle name="Virgül" xfId="1" builtinId="3"/>
    <cellStyle name="Yüzd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E2FE0-F872-4249-93A2-1CD539978B90}">
  <dimension ref="A1:CL43"/>
  <sheetViews>
    <sheetView showGridLines="0" tabSelected="1" zoomScale="90" zoomScaleNormal="90" workbookViewId="0">
      <pane xSplit="1" topLeftCell="B1" activePane="topRight" state="frozen"/>
      <selection pane="topRight" activeCell="A13" sqref="A13"/>
    </sheetView>
  </sheetViews>
  <sheetFormatPr defaultRowHeight="15" x14ac:dyDescent="0.25"/>
  <cols>
    <col min="1" max="1" width="67.85546875" customWidth="1"/>
    <col min="2" max="2" width="8.28515625" bestFit="1" customWidth="1"/>
    <col min="3" max="3" width="7.140625" bestFit="1" customWidth="1"/>
    <col min="4" max="4" width="9" customWidth="1"/>
    <col min="5" max="5" width="12.85546875" style="76" bestFit="1" customWidth="1"/>
    <col min="6" max="6" width="10.85546875" customWidth="1"/>
    <col min="7" max="7" width="7.140625" bestFit="1" customWidth="1"/>
    <col min="8" max="8" width="6.7109375" bestFit="1" customWidth="1"/>
    <col min="9" max="9" width="10.85546875" customWidth="1"/>
    <col min="11" max="11" width="7.140625" bestFit="1" customWidth="1"/>
    <col min="12" max="12" width="6.42578125" bestFit="1" customWidth="1"/>
    <col min="14" max="21" width="9.140625" hidden="1" customWidth="1"/>
    <col min="22" max="22" width="8.28515625" bestFit="1" customWidth="1"/>
    <col min="23" max="23" width="7.140625" bestFit="1" customWidth="1"/>
    <col min="24" max="24" width="6.42578125" bestFit="1" customWidth="1"/>
    <col min="25" max="25" width="9.28515625" bestFit="1" customWidth="1"/>
    <col min="26" max="26" width="13.28515625" bestFit="1" customWidth="1"/>
    <col min="27" max="27" width="10.140625" bestFit="1" customWidth="1"/>
    <col min="28" max="28" width="11.5703125" bestFit="1" customWidth="1"/>
    <col min="29" max="29" width="9.140625" customWidth="1"/>
    <col min="30" max="30" width="7.140625" bestFit="1" customWidth="1"/>
    <col min="31" max="31" width="6.42578125" bestFit="1" customWidth="1"/>
    <col min="32" max="33" width="9.140625" customWidth="1"/>
    <col min="34" max="34" width="7.140625" bestFit="1" customWidth="1"/>
    <col min="35" max="35" width="6.42578125" bestFit="1" customWidth="1"/>
    <col min="36" max="37" width="9.140625" customWidth="1"/>
    <col min="38" max="38" width="7.140625" bestFit="1" customWidth="1"/>
    <col min="39" max="39" width="6.42578125" bestFit="1" customWidth="1"/>
    <col min="40" max="44" width="9.140625" customWidth="1"/>
    <col min="45" max="45" width="9.7109375" bestFit="1" customWidth="1"/>
    <col min="46" max="46" width="7.140625" bestFit="1" customWidth="1"/>
    <col min="47" max="47" width="6.7109375" bestFit="1" customWidth="1"/>
    <col min="48" max="49" width="9.140625" customWidth="1"/>
    <col min="50" max="50" width="8.28515625" bestFit="1" customWidth="1"/>
    <col min="51" max="51" width="6.7109375" bestFit="1" customWidth="1"/>
    <col min="52" max="55" width="9.140625" customWidth="1"/>
    <col min="56" max="56" width="11.140625" style="76" bestFit="1" customWidth="1"/>
    <col min="57" max="57" width="9.140625" customWidth="1"/>
    <col min="58" max="58" width="4" customWidth="1"/>
    <col min="59" max="59" width="6.85546875" customWidth="1"/>
    <col min="60" max="60" width="11.140625" style="76" bestFit="1" customWidth="1"/>
    <col min="61" max="61" width="6.28515625" bestFit="1" customWidth="1"/>
    <col min="62" max="62" width="9.140625" customWidth="1"/>
    <col min="63" max="64" width="14.85546875" customWidth="1"/>
    <col min="65" max="83" width="9.140625" customWidth="1"/>
    <col min="84" max="84" width="11.42578125" bestFit="1" customWidth="1"/>
    <col min="85" max="86" width="9.140625" customWidth="1"/>
    <col min="87" max="87" width="5" hidden="1" customWidth="1"/>
    <col min="88" max="88" width="25" hidden="1" customWidth="1"/>
    <col min="89" max="89" width="11.7109375" hidden="1" customWidth="1"/>
    <col min="90" max="90" width="0" hidden="1" customWidth="1"/>
  </cols>
  <sheetData>
    <row r="1" spans="1:89" ht="42" customHeight="1" thickTop="1" x14ac:dyDescent="0.25">
      <c r="A1" s="231" t="s">
        <v>184</v>
      </c>
      <c r="B1" s="228" t="s">
        <v>40</v>
      </c>
      <c r="C1" s="229"/>
      <c r="D1" s="229"/>
      <c r="E1" s="230"/>
      <c r="F1" s="213" t="s">
        <v>41</v>
      </c>
      <c r="G1" s="214"/>
      <c r="H1" s="214"/>
      <c r="I1" s="215"/>
      <c r="J1" s="213" t="s">
        <v>42</v>
      </c>
      <c r="K1" s="214"/>
      <c r="L1" s="214"/>
      <c r="M1" s="215"/>
      <c r="N1" s="213" t="s">
        <v>24</v>
      </c>
      <c r="O1" s="214"/>
      <c r="P1" s="214"/>
      <c r="Q1" s="215"/>
      <c r="R1" s="213" t="s">
        <v>25</v>
      </c>
      <c r="S1" s="214"/>
      <c r="T1" s="214"/>
      <c r="U1" s="215"/>
      <c r="V1" s="213" t="s">
        <v>26</v>
      </c>
      <c r="W1" s="214"/>
      <c r="X1" s="214"/>
      <c r="Y1" s="215"/>
      <c r="Z1" s="228" t="s">
        <v>105</v>
      </c>
      <c r="AA1" s="229"/>
      <c r="AB1" s="230"/>
      <c r="AC1" s="213" t="s">
        <v>27</v>
      </c>
      <c r="AD1" s="214"/>
      <c r="AE1" s="214"/>
      <c r="AF1" s="215"/>
      <c r="AG1" s="213" t="s">
        <v>102</v>
      </c>
      <c r="AH1" s="214"/>
      <c r="AI1" s="214"/>
      <c r="AJ1" s="215"/>
      <c r="AK1" s="213" t="s">
        <v>28</v>
      </c>
      <c r="AL1" s="214"/>
      <c r="AM1" s="214"/>
      <c r="AN1" s="215"/>
      <c r="AO1" s="213" t="s">
        <v>29</v>
      </c>
      <c r="AP1" s="214"/>
      <c r="AQ1" s="214"/>
      <c r="AR1" s="215"/>
      <c r="AS1" s="213" t="s">
        <v>30</v>
      </c>
      <c r="AT1" s="214"/>
      <c r="AU1" s="214"/>
      <c r="AV1" s="215"/>
      <c r="AW1" s="213" t="s">
        <v>30</v>
      </c>
      <c r="AX1" s="214"/>
      <c r="AY1" s="214"/>
      <c r="AZ1" s="215"/>
      <c r="BA1" s="213" t="s">
        <v>31</v>
      </c>
      <c r="BB1" s="214"/>
      <c r="BC1" s="214"/>
      <c r="BD1" s="215"/>
      <c r="BE1" s="225" t="s">
        <v>32</v>
      </c>
      <c r="BF1" s="226"/>
      <c r="BG1" s="226"/>
      <c r="BH1" s="226"/>
      <c r="BI1" s="226"/>
      <c r="BJ1" s="227"/>
      <c r="BK1" s="213" t="s">
        <v>33</v>
      </c>
      <c r="BL1" s="214"/>
      <c r="BM1" s="214"/>
      <c r="BN1" s="215"/>
      <c r="BO1" s="213" t="s">
        <v>34</v>
      </c>
      <c r="BP1" s="214"/>
      <c r="BQ1" s="214"/>
      <c r="BR1" s="215"/>
      <c r="BS1" s="213" t="s">
        <v>35</v>
      </c>
      <c r="BT1" s="214"/>
      <c r="BU1" s="214"/>
      <c r="BV1" s="215"/>
      <c r="BW1" s="213" t="s">
        <v>36</v>
      </c>
      <c r="BX1" s="214"/>
      <c r="BY1" s="214"/>
      <c r="BZ1" s="215"/>
      <c r="CA1" s="213" t="s">
        <v>37</v>
      </c>
      <c r="CB1" s="214"/>
      <c r="CC1" s="214"/>
      <c r="CD1" s="215"/>
      <c r="CE1" s="216" t="s">
        <v>101</v>
      </c>
      <c r="CF1" s="217"/>
      <c r="CG1" s="217"/>
      <c r="CH1" s="218"/>
      <c r="CI1" s="93"/>
      <c r="CJ1" s="118" t="s">
        <v>173</v>
      </c>
      <c r="CK1" s="119" t="s">
        <v>85</v>
      </c>
    </row>
    <row r="2" spans="1:89" ht="93" customHeight="1" x14ac:dyDescent="0.25">
      <c r="A2" s="231"/>
      <c r="B2" s="210" t="s">
        <v>38</v>
      </c>
      <c r="C2" s="211"/>
      <c r="D2" s="211"/>
      <c r="E2" s="212"/>
      <c r="F2" s="202" t="s">
        <v>104</v>
      </c>
      <c r="G2" s="203"/>
      <c r="H2" s="203"/>
      <c r="I2" s="204"/>
      <c r="J2" s="202" t="s">
        <v>39</v>
      </c>
      <c r="K2" s="203"/>
      <c r="L2" s="203"/>
      <c r="M2" s="204"/>
      <c r="N2" s="210" t="s">
        <v>39</v>
      </c>
      <c r="O2" s="211"/>
      <c r="P2" s="211"/>
      <c r="Q2" s="212"/>
      <c r="R2" s="210" t="s">
        <v>39</v>
      </c>
      <c r="S2" s="211"/>
      <c r="T2" s="211"/>
      <c r="U2" s="212"/>
      <c r="V2" s="202" t="s">
        <v>39</v>
      </c>
      <c r="W2" s="203"/>
      <c r="X2" s="203"/>
      <c r="Y2" s="204"/>
      <c r="Z2" s="210" t="s">
        <v>38</v>
      </c>
      <c r="AA2" s="211"/>
      <c r="AB2" s="212"/>
      <c r="AC2" s="202" t="s">
        <v>46</v>
      </c>
      <c r="AD2" s="203"/>
      <c r="AE2" s="203"/>
      <c r="AF2" s="204"/>
      <c r="AG2" s="207" t="s">
        <v>38</v>
      </c>
      <c r="AH2" s="208"/>
      <c r="AI2" s="208"/>
      <c r="AJ2" s="209"/>
      <c r="AK2" s="202" t="s">
        <v>39</v>
      </c>
      <c r="AL2" s="203"/>
      <c r="AM2" s="203"/>
      <c r="AN2" s="204"/>
      <c r="AO2" s="202" t="s">
        <v>39</v>
      </c>
      <c r="AP2" s="203"/>
      <c r="AQ2" s="203"/>
      <c r="AR2" s="204"/>
      <c r="AS2" s="202" t="s">
        <v>39</v>
      </c>
      <c r="AT2" s="203"/>
      <c r="AU2" s="203"/>
      <c r="AV2" s="204"/>
      <c r="AW2" s="202" t="s">
        <v>39</v>
      </c>
      <c r="AX2" s="203"/>
      <c r="AY2" s="203"/>
      <c r="AZ2" s="204"/>
      <c r="BA2" s="207" t="s">
        <v>38</v>
      </c>
      <c r="BB2" s="208"/>
      <c r="BC2" s="208"/>
      <c r="BD2" s="209"/>
      <c r="BE2" s="207" t="s">
        <v>38</v>
      </c>
      <c r="BF2" s="208"/>
      <c r="BG2" s="208"/>
      <c r="BH2" s="208"/>
      <c r="BI2" s="208"/>
      <c r="BJ2" s="209"/>
      <c r="BK2" s="202" t="s">
        <v>43</v>
      </c>
      <c r="BL2" s="203"/>
      <c r="BM2" s="203"/>
      <c r="BN2" s="204"/>
      <c r="BO2" s="202" t="s">
        <v>39</v>
      </c>
      <c r="BP2" s="203"/>
      <c r="BQ2" s="203"/>
      <c r="BR2" s="204"/>
      <c r="BS2" s="202" t="s">
        <v>39</v>
      </c>
      <c r="BT2" s="203"/>
      <c r="BU2" s="203"/>
      <c r="BV2" s="204"/>
      <c r="BW2" s="202" t="s">
        <v>39</v>
      </c>
      <c r="BX2" s="203"/>
      <c r="BY2" s="203"/>
      <c r="BZ2" s="204"/>
      <c r="CA2" s="27"/>
      <c r="CB2" s="28"/>
      <c r="CC2" s="28"/>
      <c r="CD2" s="29"/>
      <c r="CE2" s="219"/>
      <c r="CF2" s="220"/>
      <c r="CG2" s="220"/>
      <c r="CH2" s="221"/>
      <c r="CI2" s="50"/>
      <c r="CJ2" s="38" t="s">
        <v>68</v>
      </c>
      <c r="CK2" s="39">
        <v>429</v>
      </c>
    </row>
    <row r="3" spans="1:89" x14ac:dyDescent="0.25">
      <c r="A3" s="231"/>
      <c r="B3" s="205"/>
      <c r="C3" s="206"/>
      <c r="D3" s="26"/>
      <c r="E3" s="78"/>
      <c r="F3" s="205"/>
      <c r="G3" s="206"/>
      <c r="H3" s="26"/>
      <c r="I3" s="24"/>
      <c r="J3" s="205"/>
      <c r="K3" s="206"/>
      <c r="L3" s="26"/>
      <c r="M3" s="24"/>
      <c r="N3" s="91"/>
      <c r="O3" s="92"/>
      <c r="P3" s="92"/>
      <c r="Q3" s="24"/>
      <c r="R3" s="91"/>
      <c r="S3" s="92"/>
      <c r="T3" s="92"/>
      <c r="U3" s="24"/>
      <c r="V3" s="205"/>
      <c r="W3" s="206"/>
      <c r="X3" s="26"/>
      <c r="Y3" s="24"/>
      <c r="Z3" s="87"/>
      <c r="AA3" s="88"/>
      <c r="AB3" s="89"/>
      <c r="AC3" s="205"/>
      <c r="AD3" s="206"/>
      <c r="AE3" s="26"/>
      <c r="AF3" s="24"/>
      <c r="AG3" s="205"/>
      <c r="AH3" s="206"/>
      <c r="AI3" s="26"/>
      <c r="AJ3" s="24"/>
      <c r="AK3" s="190"/>
      <c r="AL3" s="191"/>
      <c r="AM3" s="189"/>
      <c r="AN3" s="201"/>
      <c r="AO3" s="190"/>
      <c r="AP3" s="191"/>
      <c r="AQ3" s="189"/>
      <c r="AR3" s="201"/>
      <c r="AS3" s="190"/>
      <c r="AT3" s="191"/>
      <c r="AU3" s="189"/>
      <c r="AV3" s="201"/>
      <c r="AW3" s="190"/>
      <c r="AX3" s="191"/>
      <c r="AY3" s="189"/>
      <c r="AZ3" s="201"/>
      <c r="BA3" s="190"/>
      <c r="BB3" s="191"/>
      <c r="BC3" s="189"/>
      <c r="BD3" s="201"/>
      <c r="BE3" s="190"/>
      <c r="BF3" s="191"/>
      <c r="BG3" s="189"/>
      <c r="BH3" s="189"/>
      <c r="BI3" s="189"/>
      <c r="BJ3" s="201"/>
      <c r="BK3" s="190"/>
      <c r="BL3" s="191"/>
      <c r="BM3" s="189"/>
      <c r="BN3" s="189"/>
      <c r="BO3" s="190"/>
      <c r="BP3" s="191"/>
      <c r="BQ3" s="189"/>
      <c r="BR3" s="189"/>
      <c r="BS3" s="190"/>
      <c r="BT3" s="191"/>
      <c r="BU3" s="189"/>
      <c r="BV3" s="189"/>
      <c r="BW3" s="190"/>
      <c r="BX3" s="191"/>
      <c r="BY3" s="189"/>
      <c r="BZ3" s="189"/>
      <c r="CA3" s="21"/>
      <c r="CB3" s="22"/>
      <c r="CC3" s="22"/>
      <c r="CD3" s="23"/>
      <c r="CE3" s="222"/>
      <c r="CF3" s="223"/>
      <c r="CG3" s="223"/>
      <c r="CH3" s="224"/>
      <c r="CI3" s="51"/>
      <c r="CJ3" s="38" t="s">
        <v>69</v>
      </c>
      <c r="CK3" s="39">
        <v>489</v>
      </c>
    </row>
    <row r="4" spans="1:89" ht="26.25" customHeight="1" x14ac:dyDescent="0.25">
      <c r="A4" s="231"/>
      <c r="B4" s="25" t="s">
        <v>22</v>
      </c>
      <c r="C4" s="90" t="s">
        <v>23</v>
      </c>
      <c r="D4" s="90" t="s">
        <v>22</v>
      </c>
      <c r="E4" s="72" t="s">
        <v>23</v>
      </c>
      <c r="F4" s="25" t="s">
        <v>22</v>
      </c>
      <c r="G4" s="90" t="s">
        <v>23</v>
      </c>
      <c r="H4" s="90" t="s">
        <v>22</v>
      </c>
      <c r="I4" s="30" t="s">
        <v>23</v>
      </c>
      <c r="J4" s="25" t="s">
        <v>22</v>
      </c>
      <c r="K4" s="90" t="s">
        <v>23</v>
      </c>
      <c r="L4" s="90" t="s">
        <v>22</v>
      </c>
      <c r="M4" s="30" t="s">
        <v>23</v>
      </c>
      <c r="N4" s="25" t="s">
        <v>22</v>
      </c>
      <c r="O4" s="90" t="s">
        <v>23</v>
      </c>
      <c r="P4" s="90" t="s">
        <v>22</v>
      </c>
      <c r="Q4" s="30" t="s">
        <v>23</v>
      </c>
      <c r="R4" s="25" t="s">
        <v>22</v>
      </c>
      <c r="S4" s="90" t="s">
        <v>23</v>
      </c>
      <c r="T4" s="90" t="s">
        <v>22</v>
      </c>
      <c r="U4" s="30" t="s">
        <v>23</v>
      </c>
      <c r="V4" s="25" t="s">
        <v>22</v>
      </c>
      <c r="W4" s="90" t="s">
        <v>23</v>
      </c>
      <c r="X4" s="90" t="s">
        <v>22</v>
      </c>
      <c r="Y4" s="30" t="s">
        <v>23</v>
      </c>
      <c r="Z4" s="25" t="s">
        <v>22</v>
      </c>
      <c r="AA4" s="90" t="s">
        <v>23</v>
      </c>
      <c r="AB4" s="30"/>
      <c r="AC4" s="25" t="s">
        <v>22</v>
      </c>
      <c r="AD4" s="90" t="s">
        <v>23</v>
      </c>
      <c r="AE4" s="90" t="s">
        <v>22</v>
      </c>
      <c r="AF4" s="30" t="s">
        <v>23</v>
      </c>
      <c r="AG4" s="25" t="s">
        <v>22</v>
      </c>
      <c r="AH4" s="90" t="s">
        <v>23</v>
      </c>
      <c r="AI4" s="90" t="s">
        <v>22</v>
      </c>
      <c r="AJ4" s="30" t="s">
        <v>23</v>
      </c>
      <c r="AK4" s="25" t="s">
        <v>22</v>
      </c>
      <c r="AL4" s="90" t="s">
        <v>23</v>
      </c>
      <c r="AM4" s="90" t="s">
        <v>22</v>
      </c>
      <c r="AN4" s="30" t="s">
        <v>23</v>
      </c>
      <c r="AO4" s="25" t="s">
        <v>22</v>
      </c>
      <c r="AP4" s="90" t="s">
        <v>23</v>
      </c>
      <c r="AQ4" s="90" t="s">
        <v>22</v>
      </c>
      <c r="AR4" s="30" t="s">
        <v>23</v>
      </c>
      <c r="AS4" s="25" t="s">
        <v>22</v>
      </c>
      <c r="AT4" s="90" t="s">
        <v>23</v>
      </c>
      <c r="AU4" s="90" t="s">
        <v>22</v>
      </c>
      <c r="AV4" s="30" t="s">
        <v>23</v>
      </c>
      <c r="AW4" s="25" t="s">
        <v>22</v>
      </c>
      <c r="AX4" s="90" t="s">
        <v>23</v>
      </c>
      <c r="AY4" s="90" t="s">
        <v>22</v>
      </c>
      <c r="AZ4" s="30" t="s">
        <v>23</v>
      </c>
      <c r="BA4" s="177" t="s">
        <v>175</v>
      </c>
      <c r="BB4" s="178"/>
      <c r="BC4" s="178"/>
      <c r="BD4" s="179"/>
      <c r="BE4" s="192" t="s">
        <v>178</v>
      </c>
      <c r="BF4" s="193"/>
      <c r="BG4" s="193"/>
      <c r="BH4" s="193"/>
      <c r="BI4" s="193"/>
      <c r="BJ4" s="194"/>
      <c r="BK4" s="177" t="s">
        <v>176</v>
      </c>
      <c r="BL4" s="178"/>
      <c r="BM4" s="178"/>
      <c r="BN4" s="179"/>
      <c r="BO4" s="177" t="s">
        <v>179</v>
      </c>
      <c r="BP4" s="178"/>
      <c r="BQ4" s="178"/>
      <c r="BR4" s="179"/>
      <c r="BS4" s="177" t="s">
        <v>177</v>
      </c>
      <c r="BT4" s="178"/>
      <c r="BU4" s="178"/>
      <c r="BV4" s="179"/>
      <c r="BW4" s="177" t="s">
        <v>186</v>
      </c>
      <c r="BX4" s="178"/>
      <c r="BY4" s="178"/>
      <c r="BZ4" s="179"/>
      <c r="CA4" s="177" t="s">
        <v>174</v>
      </c>
      <c r="CB4" s="178"/>
      <c r="CC4" s="178"/>
      <c r="CD4" s="179"/>
      <c r="CE4" s="180" t="s">
        <v>22</v>
      </c>
      <c r="CF4" s="181"/>
      <c r="CG4" s="182" t="s">
        <v>23</v>
      </c>
      <c r="CH4" s="184"/>
      <c r="CI4" s="94"/>
      <c r="CJ4" s="38" t="s">
        <v>70</v>
      </c>
      <c r="CK4" s="39">
        <v>589</v>
      </c>
    </row>
    <row r="5" spans="1:89" ht="15.75" customHeight="1" x14ac:dyDescent="0.25">
      <c r="A5" s="231"/>
      <c r="B5" s="19">
        <v>250</v>
      </c>
      <c r="C5" s="10">
        <v>179</v>
      </c>
      <c r="D5" s="20">
        <v>5000</v>
      </c>
      <c r="E5" s="77">
        <v>1109</v>
      </c>
      <c r="F5" s="19">
        <v>100</v>
      </c>
      <c r="G5" s="10">
        <v>149</v>
      </c>
      <c r="H5" s="20">
        <v>1500</v>
      </c>
      <c r="I5" s="10">
        <v>524</v>
      </c>
      <c r="J5" s="19">
        <v>100</v>
      </c>
      <c r="K5" s="8">
        <v>134</v>
      </c>
      <c r="L5" s="20">
        <v>1500</v>
      </c>
      <c r="M5" s="10">
        <v>449</v>
      </c>
      <c r="N5" s="19">
        <v>100</v>
      </c>
      <c r="O5" s="8">
        <f>G5</f>
        <v>149</v>
      </c>
      <c r="P5" s="20">
        <v>1500</v>
      </c>
      <c r="Q5" s="10">
        <f>I5</f>
        <v>524</v>
      </c>
      <c r="R5" s="19">
        <v>100</v>
      </c>
      <c r="S5" s="8">
        <f>K5</f>
        <v>134</v>
      </c>
      <c r="T5" s="20">
        <v>1500</v>
      </c>
      <c r="U5" s="10">
        <f>M5</f>
        <v>449</v>
      </c>
      <c r="V5" s="19">
        <v>100</v>
      </c>
      <c r="W5" s="8">
        <v>139</v>
      </c>
      <c r="X5" s="20">
        <v>1500</v>
      </c>
      <c r="Y5" s="8">
        <v>509</v>
      </c>
      <c r="Z5" s="19">
        <v>400</v>
      </c>
      <c r="AA5" s="8">
        <v>239</v>
      </c>
      <c r="AB5" s="9"/>
      <c r="AC5" s="19">
        <v>100</v>
      </c>
      <c r="AD5" s="8">
        <v>139</v>
      </c>
      <c r="AE5" s="19"/>
      <c r="AF5" s="57"/>
      <c r="AG5" s="19"/>
      <c r="AH5" s="8"/>
      <c r="AI5" s="19">
        <v>800</v>
      </c>
      <c r="AJ5" s="8">
        <v>334</v>
      </c>
      <c r="AK5" s="19">
        <v>100</v>
      </c>
      <c r="AL5" s="8">
        <v>129</v>
      </c>
      <c r="AM5" s="20">
        <v>1500</v>
      </c>
      <c r="AN5" s="10">
        <v>419</v>
      </c>
      <c r="AO5" s="19">
        <v>100</v>
      </c>
      <c r="AP5" s="8">
        <v>159</v>
      </c>
      <c r="AQ5" s="20">
        <v>1500</v>
      </c>
      <c r="AR5" s="10">
        <v>449</v>
      </c>
      <c r="AS5" s="19">
        <v>1200</v>
      </c>
      <c r="AT5" s="8">
        <v>429</v>
      </c>
      <c r="AU5" s="20">
        <v>4000</v>
      </c>
      <c r="AV5" s="10">
        <v>929</v>
      </c>
      <c r="AW5" s="19">
        <v>15000</v>
      </c>
      <c r="AX5" s="8">
        <v>2989</v>
      </c>
      <c r="AY5" s="20">
        <v>60000</v>
      </c>
      <c r="AZ5" s="18"/>
      <c r="BA5" s="177"/>
      <c r="BB5" s="178"/>
      <c r="BC5" s="178"/>
      <c r="BD5" s="179"/>
      <c r="BE5" s="195"/>
      <c r="BF5" s="196"/>
      <c r="BG5" s="196"/>
      <c r="BH5" s="196"/>
      <c r="BI5" s="196"/>
      <c r="BJ5" s="197"/>
      <c r="BK5" s="177"/>
      <c r="BL5" s="178"/>
      <c r="BM5" s="178"/>
      <c r="BN5" s="179"/>
      <c r="BO5" s="177"/>
      <c r="BP5" s="178"/>
      <c r="BQ5" s="178"/>
      <c r="BR5" s="179"/>
      <c r="BS5" s="177"/>
      <c r="BT5" s="178"/>
      <c r="BU5" s="178"/>
      <c r="BV5" s="179"/>
      <c r="BW5" s="177"/>
      <c r="BX5" s="178"/>
      <c r="BY5" s="178"/>
      <c r="BZ5" s="179"/>
      <c r="CA5" s="177"/>
      <c r="CB5" s="178"/>
      <c r="CC5" s="178"/>
      <c r="CD5" s="179"/>
      <c r="CE5" s="185">
        <v>100</v>
      </c>
      <c r="CF5" s="186"/>
      <c r="CG5" s="187">
        <v>154</v>
      </c>
      <c r="CH5" s="188">
        <v>0</v>
      </c>
      <c r="CI5" s="94"/>
      <c r="CJ5" s="38" t="s">
        <v>71</v>
      </c>
      <c r="CK5" s="39">
        <v>689</v>
      </c>
    </row>
    <row r="6" spans="1:89" ht="15.75" customHeight="1" thickBot="1" x14ac:dyDescent="0.3">
      <c r="A6" s="232"/>
      <c r="B6" s="19">
        <v>500</v>
      </c>
      <c r="C6" s="10">
        <v>254</v>
      </c>
      <c r="D6" s="9"/>
      <c r="E6" s="79"/>
      <c r="F6" s="19">
        <v>200</v>
      </c>
      <c r="G6" s="10">
        <v>169</v>
      </c>
      <c r="H6" s="20">
        <v>2000</v>
      </c>
      <c r="I6" s="10">
        <v>679</v>
      </c>
      <c r="J6" s="19">
        <v>200</v>
      </c>
      <c r="K6" s="8">
        <v>154</v>
      </c>
      <c r="L6" s="20">
        <v>2000</v>
      </c>
      <c r="M6" s="10">
        <v>499</v>
      </c>
      <c r="N6" s="19">
        <v>200</v>
      </c>
      <c r="O6" s="8">
        <f>G6</f>
        <v>169</v>
      </c>
      <c r="P6" s="20">
        <v>2000</v>
      </c>
      <c r="Q6" s="10">
        <f>I6</f>
        <v>679</v>
      </c>
      <c r="R6" s="19">
        <v>200</v>
      </c>
      <c r="S6" s="8">
        <f>K6</f>
        <v>154</v>
      </c>
      <c r="T6" s="20">
        <v>2000</v>
      </c>
      <c r="U6" s="10">
        <f>M6</f>
        <v>499</v>
      </c>
      <c r="V6" s="19">
        <v>200</v>
      </c>
      <c r="W6" s="8">
        <v>159</v>
      </c>
      <c r="X6" s="9"/>
      <c r="Y6" s="18"/>
      <c r="Z6" s="19">
        <v>800</v>
      </c>
      <c r="AA6" s="8">
        <v>319</v>
      </c>
      <c r="AB6" s="9"/>
      <c r="AC6" s="19">
        <v>250</v>
      </c>
      <c r="AD6" s="8">
        <v>169</v>
      </c>
      <c r="AE6" s="19"/>
      <c r="AF6" s="8"/>
      <c r="AG6" s="19"/>
      <c r="AH6" s="8"/>
      <c r="AI6" s="19">
        <v>1600</v>
      </c>
      <c r="AJ6" s="8">
        <v>414</v>
      </c>
      <c r="AK6" s="19">
        <v>200</v>
      </c>
      <c r="AL6" s="8">
        <v>154</v>
      </c>
      <c r="AM6" s="20">
        <v>2000</v>
      </c>
      <c r="AN6" s="10">
        <v>499</v>
      </c>
      <c r="AO6" s="19">
        <v>200</v>
      </c>
      <c r="AP6" s="8">
        <v>184</v>
      </c>
      <c r="AQ6" s="20">
        <v>2000</v>
      </c>
      <c r="AR6" s="10">
        <v>529</v>
      </c>
      <c r="AS6" s="19">
        <v>1500</v>
      </c>
      <c r="AT6" s="8">
        <v>489</v>
      </c>
      <c r="AU6" s="20">
        <v>5000</v>
      </c>
      <c r="AV6" s="10">
        <v>1134</v>
      </c>
      <c r="AW6" s="19">
        <v>20000</v>
      </c>
      <c r="AX6" s="9"/>
      <c r="AY6" s="20">
        <v>75000</v>
      </c>
      <c r="AZ6" s="18"/>
      <c r="BA6" s="177"/>
      <c r="BB6" s="178"/>
      <c r="BC6" s="178"/>
      <c r="BD6" s="179"/>
      <c r="BE6" s="195"/>
      <c r="BF6" s="196"/>
      <c r="BG6" s="196"/>
      <c r="BH6" s="196"/>
      <c r="BI6" s="196"/>
      <c r="BJ6" s="197"/>
      <c r="BK6" s="177"/>
      <c r="BL6" s="178"/>
      <c r="BM6" s="178"/>
      <c r="BN6" s="179"/>
      <c r="BO6" s="177"/>
      <c r="BP6" s="178"/>
      <c r="BQ6" s="178"/>
      <c r="BR6" s="179"/>
      <c r="BS6" s="177"/>
      <c r="BT6" s="178"/>
      <c r="BU6" s="178"/>
      <c r="BV6" s="179"/>
      <c r="BW6" s="177"/>
      <c r="BX6" s="178"/>
      <c r="BY6" s="178"/>
      <c r="BZ6" s="179"/>
      <c r="CA6" s="177"/>
      <c r="CB6" s="178"/>
      <c r="CC6" s="178"/>
      <c r="CD6" s="179"/>
      <c r="CE6" s="94"/>
      <c r="CF6" s="94"/>
      <c r="CG6" s="94"/>
      <c r="CH6" s="94"/>
      <c r="CI6" s="94"/>
      <c r="CJ6" s="38" t="s">
        <v>72</v>
      </c>
      <c r="CK6" s="39">
        <v>789</v>
      </c>
    </row>
    <row r="7" spans="1:89" ht="15" customHeight="1" x14ac:dyDescent="0.25">
      <c r="A7" s="174" t="s">
        <v>0</v>
      </c>
      <c r="B7" s="19">
        <v>750</v>
      </c>
      <c r="C7" s="10">
        <v>324</v>
      </c>
      <c r="D7" s="9"/>
      <c r="E7" s="79"/>
      <c r="F7" s="19">
        <v>300</v>
      </c>
      <c r="G7" s="10">
        <v>189</v>
      </c>
      <c r="H7" s="20">
        <v>3500</v>
      </c>
      <c r="I7" s="10">
        <v>844</v>
      </c>
      <c r="J7" s="19">
        <v>300</v>
      </c>
      <c r="K7" s="8">
        <v>174</v>
      </c>
      <c r="L7" s="20">
        <v>3500</v>
      </c>
      <c r="M7" s="10">
        <v>619</v>
      </c>
      <c r="N7" s="19">
        <v>300</v>
      </c>
      <c r="O7" s="8">
        <f>G7</f>
        <v>189</v>
      </c>
      <c r="P7" s="20">
        <v>3500</v>
      </c>
      <c r="Q7" s="10">
        <f>I7</f>
        <v>844</v>
      </c>
      <c r="R7" s="19">
        <v>300</v>
      </c>
      <c r="S7" s="8">
        <f>K7</f>
        <v>174</v>
      </c>
      <c r="T7" s="20">
        <v>3500</v>
      </c>
      <c r="U7" s="10">
        <f>M7</f>
        <v>619</v>
      </c>
      <c r="V7" s="19">
        <v>300</v>
      </c>
      <c r="W7" s="8">
        <v>179</v>
      </c>
      <c r="X7" s="9"/>
      <c r="Y7" s="18"/>
      <c r="Z7" s="19">
        <v>1600</v>
      </c>
      <c r="AA7" s="8">
        <v>399</v>
      </c>
      <c r="AB7" s="9"/>
      <c r="AC7" s="19"/>
      <c r="AD7" s="8"/>
      <c r="AE7" s="19">
        <v>3000</v>
      </c>
      <c r="AF7" s="8">
        <v>379</v>
      </c>
      <c r="AG7" s="19">
        <v>400</v>
      </c>
      <c r="AH7" s="8">
        <v>254</v>
      </c>
      <c r="AI7" s="19"/>
      <c r="AJ7" s="8"/>
      <c r="AK7" s="19">
        <v>300</v>
      </c>
      <c r="AL7" s="8">
        <v>179</v>
      </c>
      <c r="AM7" s="9"/>
      <c r="AN7" s="18"/>
      <c r="AO7" s="19">
        <v>300</v>
      </c>
      <c r="AP7" s="8">
        <v>209</v>
      </c>
      <c r="AQ7" s="9"/>
      <c r="AR7" s="18"/>
      <c r="AS7" s="19">
        <v>2000</v>
      </c>
      <c r="AT7" s="8">
        <v>589</v>
      </c>
      <c r="AU7" s="20">
        <v>7000</v>
      </c>
      <c r="AV7" s="10">
        <v>1529</v>
      </c>
      <c r="AW7" s="19">
        <v>25000</v>
      </c>
      <c r="AX7" s="9"/>
      <c r="AY7" s="9"/>
      <c r="AZ7" s="18"/>
      <c r="BA7" s="177"/>
      <c r="BB7" s="178"/>
      <c r="BC7" s="178"/>
      <c r="BD7" s="179"/>
      <c r="BE7" s="195"/>
      <c r="BF7" s="196"/>
      <c r="BG7" s="196"/>
      <c r="BH7" s="196"/>
      <c r="BI7" s="196"/>
      <c r="BJ7" s="197"/>
      <c r="BK7" s="177"/>
      <c r="BL7" s="178"/>
      <c r="BM7" s="178"/>
      <c r="BN7" s="179"/>
      <c r="BO7" s="177"/>
      <c r="BP7" s="178"/>
      <c r="BQ7" s="178"/>
      <c r="BR7" s="179"/>
      <c r="BS7" s="177"/>
      <c r="BT7" s="178"/>
      <c r="BU7" s="178"/>
      <c r="BV7" s="179"/>
      <c r="BW7" s="177"/>
      <c r="BX7" s="178"/>
      <c r="BY7" s="178"/>
      <c r="BZ7" s="179"/>
      <c r="CA7" s="177"/>
      <c r="CB7" s="178"/>
      <c r="CC7" s="178"/>
      <c r="CD7" s="179"/>
      <c r="CE7" s="94"/>
      <c r="CF7" s="94"/>
      <c r="CG7" s="94"/>
      <c r="CH7" s="94"/>
      <c r="CI7" s="94"/>
      <c r="CJ7" s="38" t="s">
        <v>73</v>
      </c>
      <c r="CK7" s="39">
        <v>929</v>
      </c>
    </row>
    <row r="8" spans="1:89" x14ac:dyDescent="0.25">
      <c r="A8" s="175"/>
      <c r="B8" s="19">
        <v>1250</v>
      </c>
      <c r="C8" s="10">
        <v>449</v>
      </c>
      <c r="D8" s="9"/>
      <c r="E8" s="79"/>
      <c r="F8" s="19">
        <v>600</v>
      </c>
      <c r="G8" s="10">
        <v>249</v>
      </c>
      <c r="H8" s="20">
        <v>5000</v>
      </c>
      <c r="I8" s="10">
        <v>1109</v>
      </c>
      <c r="J8" s="19">
        <v>600</v>
      </c>
      <c r="K8" s="8">
        <v>234</v>
      </c>
      <c r="L8" s="9"/>
      <c r="M8" s="18"/>
      <c r="N8" s="19">
        <v>600</v>
      </c>
      <c r="O8" s="8">
        <f>G8</f>
        <v>249</v>
      </c>
      <c r="P8" s="20">
        <v>5000</v>
      </c>
      <c r="Q8" s="10">
        <f>I8</f>
        <v>1109</v>
      </c>
      <c r="R8" s="19">
        <v>600</v>
      </c>
      <c r="S8" s="8">
        <f>K8</f>
        <v>234</v>
      </c>
      <c r="T8" s="9"/>
      <c r="U8" s="18"/>
      <c r="V8" s="19">
        <v>600</v>
      </c>
      <c r="W8" s="8">
        <v>239</v>
      </c>
      <c r="X8" s="9"/>
      <c r="Y8" s="18"/>
      <c r="Z8" s="19">
        <v>3200</v>
      </c>
      <c r="AA8" s="8">
        <v>559</v>
      </c>
      <c r="AB8" s="9"/>
      <c r="AC8" s="19">
        <v>450</v>
      </c>
      <c r="AD8" s="8">
        <v>209</v>
      </c>
      <c r="AE8" s="19"/>
      <c r="AF8" s="8"/>
      <c r="AG8" s="19"/>
      <c r="AH8" s="8"/>
      <c r="AI8" s="19">
        <v>3200</v>
      </c>
      <c r="AJ8" s="8">
        <v>574</v>
      </c>
      <c r="AK8" s="19">
        <v>600</v>
      </c>
      <c r="AL8" s="8">
        <v>239</v>
      </c>
      <c r="AM8" s="9"/>
      <c r="AN8" s="18"/>
      <c r="AO8" s="19">
        <v>600</v>
      </c>
      <c r="AP8" s="8">
        <v>269</v>
      </c>
      <c r="AQ8" s="9"/>
      <c r="AR8" s="18"/>
      <c r="AS8" s="19">
        <v>2500</v>
      </c>
      <c r="AT8" s="8">
        <v>689</v>
      </c>
      <c r="AU8" s="20">
        <v>9000</v>
      </c>
      <c r="AV8" s="10">
        <v>1894</v>
      </c>
      <c r="AW8" s="19">
        <v>30000</v>
      </c>
      <c r="AX8" s="9"/>
      <c r="AY8" s="9"/>
      <c r="AZ8" s="18"/>
      <c r="BA8" s="177"/>
      <c r="BB8" s="178"/>
      <c r="BC8" s="178"/>
      <c r="BD8" s="179"/>
      <c r="BE8" s="195"/>
      <c r="BF8" s="196"/>
      <c r="BG8" s="196"/>
      <c r="BH8" s="196"/>
      <c r="BI8" s="196"/>
      <c r="BJ8" s="197"/>
      <c r="BK8" s="177"/>
      <c r="BL8" s="178"/>
      <c r="BM8" s="178"/>
      <c r="BN8" s="179"/>
      <c r="BO8" s="177"/>
      <c r="BP8" s="178"/>
      <c r="BQ8" s="178"/>
      <c r="BR8" s="179"/>
      <c r="BS8" s="177"/>
      <c r="BT8" s="178"/>
      <c r="BU8" s="178"/>
      <c r="BV8" s="179"/>
      <c r="BW8" s="177"/>
      <c r="BX8" s="178"/>
      <c r="BY8" s="178"/>
      <c r="BZ8" s="179"/>
      <c r="CA8" s="177"/>
      <c r="CB8" s="178"/>
      <c r="CC8" s="178"/>
      <c r="CD8" s="179"/>
      <c r="CE8" s="94"/>
      <c r="CF8" s="94"/>
      <c r="CG8" s="94"/>
      <c r="CH8" s="94"/>
      <c r="CI8" s="94"/>
      <c r="CJ8" s="38" t="s">
        <v>74</v>
      </c>
      <c r="CK8" s="39">
        <v>1134</v>
      </c>
    </row>
    <row r="9" spans="1:89" ht="16.5" thickBot="1" x14ac:dyDescent="0.3">
      <c r="A9" s="176"/>
      <c r="B9" s="19">
        <v>2500</v>
      </c>
      <c r="C9" s="10">
        <v>749</v>
      </c>
      <c r="D9" s="120" t="s">
        <v>180</v>
      </c>
      <c r="E9" s="121">
        <v>164</v>
      </c>
      <c r="F9" s="19">
        <v>1000</v>
      </c>
      <c r="G9" s="10">
        <v>409</v>
      </c>
      <c r="H9" s="20">
        <v>40000</v>
      </c>
      <c r="I9" s="10">
        <v>7399</v>
      </c>
      <c r="J9" s="19">
        <v>1000</v>
      </c>
      <c r="K9" s="8">
        <v>364</v>
      </c>
      <c r="L9" s="9"/>
      <c r="M9" s="18"/>
      <c r="N9" s="19">
        <v>1000</v>
      </c>
      <c r="O9" s="8">
        <f>G9</f>
        <v>409</v>
      </c>
      <c r="P9" s="20">
        <v>40000</v>
      </c>
      <c r="Q9" s="10">
        <f>I9</f>
        <v>7399</v>
      </c>
      <c r="R9" s="19">
        <v>1000</v>
      </c>
      <c r="S9" s="8">
        <f>K9</f>
        <v>364</v>
      </c>
      <c r="T9" s="9"/>
      <c r="U9" s="18"/>
      <c r="V9" s="19">
        <v>1000</v>
      </c>
      <c r="W9" s="8">
        <v>359</v>
      </c>
      <c r="X9" s="9"/>
      <c r="Y9" s="18"/>
      <c r="Z9" s="69"/>
      <c r="AA9" s="69"/>
      <c r="AB9" s="69"/>
      <c r="AC9" s="19">
        <v>750</v>
      </c>
      <c r="AD9" s="8">
        <v>269</v>
      </c>
      <c r="AE9" s="9"/>
      <c r="AF9" s="18"/>
      <c r="AG9" s="19"/>
      <c r="AH9" s="8"/>
      <c r="AI9" s="9"/>
      <c r="AJ9" s="18"/>
      <c r="AK9" s="19">
        <v>1000</v>
      </c>
      <c r="AL9" s="8">
        <v>334</v>
      </c>
      <c r="AM9" s="9"/>
      <c r="AN9" s="18"/>
      <c r="AO9" s="19">
        <v>1000</v>
      </c>
      <c r="AP9" s="8">
        <v>364</v>
      </c>
      <c r="AQ9" s="9"/>
      <c r="AR9" s="18"/>
      <c r="AS9" s="19">
        <v>3000</v>
      </c>
      <c r="AT9" s="8">
        <v>789</v>
      </c>
      <c r="AU9" s="20">
        <v>12000</v>
      </c>
      <c r="AV9" s="10">
        <v>2459</v>
      </c>
      <c r="AW9" s="19">
        <v>40000</v>
      </c>
      <c r="AX9" s="8">
        <v>7044</v>
      </c>
      <c r="AY9" s="9"/>
      <c r="AZ9" s="18"/>
      <c r="BA9" s="177"/>
      <c r="BB9" s="178"/>
      <c r="BC9" s="178"/>
      <c r="BD9" s="179"/>
      <c r="BE9" s="198"/>
      <c r="BF9" s="199"/>
      <c r="BG9" s="199"/>
      <c r="BH9" s="199"/>
      <c r="BI9" s="199"/>
      <c r="BJ9" s="200"/>
      <c r="BK9" s="177"/>
      <c r="BL9" s="178"/>
      <c r="BM9" s="178"/>
      <c r="BN9" s="179"/>
      <c r="BO9" s="177"/>
      <c r="BP9" s="178"/>
      <c r="BQ9" s="178"/>
      <c r="BR9" s="179"/>
      <c r="BS9" s="177"/>
      <c r="BT9" s="178"/>
      <c r="BU9" s="178"/>
      <c r="BV9" s="179"/>
      <c r="BW9" s="177"/>
      <c r="BX9" s="178"/>
      <c r="BY9" s="178"/>
      <c r="BZ9" s="179"/>
      <c r="CA9" s="177"/>
      <c r="CB9" s="178"/>
      <c r="CC9" s="178"/>
      <c r="CD9" s="179"/>
      <c r="CE9" s="94"/>
      <c r="CF9" s="94"/>
      <c r="CG9" s="94"/>
      <c r="CH9" s="94"/>
      <c r="CI9" s="94"/>
      <c r="CJ9" s="38" t="s">
        <v>75</v>
      </c>
      <c r="CK9" s="39">
        <v>1529</v>
      </c>
    </row>
    <row r="10" spans="1:89" ht="24.75" customHeight="1" thickBot="1" x14ac:dyDescent="0.3">
      <c r="A10" s="4" t="s">
        <v>1</v>
      </c>
      <c r="B10" s="25" t="s">
        <v>19</v>
      </c>
      <c r="C10" s="173" t="s">
        <v>20</v>
      </c>
      <c r="D10" s="173"/>
      <c r="E10" s="72" t="s">
        <v>21</v>
      </c>
      <c r="F10" s="25" t="s">
        <v>19</v>
      </c>
      <c r="G10" s="173" t="s">
        <v>20</v>
      </c>
      <c r="H10" s="173"/>
      <c r="I10" s="30" t="s">
        <v>21</v>
      </c>
      <c r="J10" s="25" t="s">
        <v>19</v>
      </c>
      <c r="K10" s="173" t="s">
        <v>20</v>
      </c>
      <c r="L10" s="173"/>
      <c r="M10" s="30" t="s">
        <v>21</v>
      </c>
      <c r="N10" s="25" t="s">
        <v>19</v>
      </c>
      <c r="O10" s="173" t="s">
        <v>20</v>
      </c>
      <c r="P10" s="173"/>
      <c r="Q10" s="30" t="s">
        <v>21</v>
      </c>
      <c r="R10" s="25" t="s">
        <v>19</v>
      </c>
      <c r="S10" s="173" t="s">
        <v>20</v>
      </c>
      <c r="T10" s="173"/>
      <c r="U10" s="30" t="s">
        <v>21</v>
      </c>
      <c r="V10" s="25" t="s">
        <v>19</v>
      </c>
      <c r="W10" s="173" t="s">
        <v>20</v>
      </c>
      <c r="X10" s="173"/>
      <c r="Y10" s="30" t="s">
        <v>21</v>
      </c>
      <c r="Z10" s="25" t="s">
        <v>19</v>
      </c>
      <c r="AA10" s="64" t="s">
        <v>20</v>
      </c>
      <c r="AB10" s="30" t="s">
        <v>21</v>
      </c>
      <c r="AC10" s="25" t="s">
        <v>19</v>
      </c>
      <c r="AD10" s="173" t="s">
        <v>20</v>
      </c>
      <c r="AE10" s="173"/>
      <c r="AF10" s="30" t="s">
        <v>21</v>
      </c>
      <c r="AG10" s="25" t="s">
        <v>19</v>
      </c>
      <c r="AH10" s="173" t="s">
        <v>20</v>
      </c>
      <c r="AI10" s="173"/>
      <c r="AJ10" s="30" t="s">
        <v>21</v>
      </c>
      <c r="AK10" s="25" t="s">
        <v>19</v>
      </c>
      <c r="AL10" s="173" t="s">
        <v>20</v>
      </c>
      <c r="AM10" s="173"/>
      <c r="AN10" s="30" t="s">
        <v>21</v>
      </c>
      <c r="AO10" s="25" t="s">
        <v>19</v>
      </c>
      <c r="AP10" s="173" t="s">
        <v>20</v>
      </c>
      <c r="AQ10" s="173"/>
      <c r="AR10" s="30" t="s">
        <v>21</v>
      </c>
      <c r="AS10" s="25" t="s">
        <v>19</v>
      </c>
      <c r="AT10" s="173" t="s">
        <v>20</v>
      </c>
      <c r="AU10" s="173"/>
      <c r="AV10" s="30" t="s">
        <v>21</v>
      </c>
      <c r="AW10" s="25" t="s">
        <v>19</v>
      </c>
      <c r="AX10" s="173" t="s">
        <v>20</v>
      </c>
      <c r="AY10" s="173"/>
      <c r="AZ10" s="30" t="s">
        <v>21</v>
      </c>
      <c r="BA10" s="25" t="s">
        <v>19</v>
      </c>
      <c r="BB10" s="173" t="s">
        <v>20</v>
      </c>
      <c r="BC10" s="173"/>
      <c r="BD10" s="72" t="s">
        <v>21</v>
      </c>
      <c r="BE10" s="25" t="s">
        <v>19</v>
      </c>
      <c r="BF10" s="182" t="s">
        <v>20</v>
      </c>
      <c r="BG10" s="183"/>
      <c r="BH10" s="72" t="s">
        <v>21</v>
      </c>
      <c r="BI10" s="30" t="s">
        <v>45</v>
      </c>
      <c r="BJ10" s="30" t="s">
        <v>44</v>
      </c>
      <c r="BK10" s="25" t="s">
        <v>19</v>
      </c>
      <c r="BL10" s="173" t="s">
        <v>20</v>
      </c>
      <c r="BM10" s="173"/>
      <c r="BN10" s="30" t="s">
        <v>21</v>
      </c>
      <c r="BO10" s="25" t="s">
        <v>19</v>
      </c>
      <c r="BP10" s="173" t="s">
        <v>20</v>
      </c>
      <c r="BQ10" s="173"/>
      <c r="BR10" s="30" t="s">
        <v>21</v>
      </c>
      <c r="BS10" s="25" t="s">
        <v>19</v>
      </c>
      <c r="BT10" s="173" t="s">
        <v>20</v>
      </c>
      <c r="BU10" s="173"/>
      <c r="BV10" s="30" t="s">
        <v>21</v>
      </c>
      <c r="BW10" s="25" t="s">
        <v>19</v>
      </c>
      <c r="BX10" s="173" t="s">
        <v>20</v>
      </c>
      <c r="BY10" s="173"/>
      <c r="BZ10" s="30" t="s">
        <v>21</v>
      </c>
      <c r="CA10" s="25" t="s">
        <v>19</v>
      </c>
      <c r="CB10" s="173" t="s">
        <v>20</v>
      </c>
      <c r="CC10" s="173"/>
      <c r="CD10" s="30" t="s">
        <v>21</v>
      </c>
      <c r="CE10" s="25" t="s">
        <v>19</v>
      </c>
      <c r="CF10" s="173" t="s">
        <v>20</v>
      </c>
      <c r="CG10" s="173"/>
      <c r="CH10" s="30" t="s">
        <v>21</v>
      </c>
      <c r="CI10" s="52"/>
      <c r="CJ10" s="38" t="s">
        <v>76</v>
      </c>
      <c r="CK10" s="39">
        <v>1894</v>
      </c>
    </row>
    <row r="11" spans="1:89" x14ac:dyDescent="0.25">
      <c r="A11" s="1" t="s">
        <v>2</v>
      </c>
      <c r="B11" s="48">
        <v>1.04</v>
      </c>
      <c r="C11" s="168">
        <v>60</v>
      </c>
      <c r="D11" s="168"/>
      <c r="E11" s="73">
        <f t="shared" ref="E11:E21" si="0">ROUND(B11*C11/60,6)</f>
        <v>1.04</v>
      </c>
      <c r="F11" s="48">
        <v>1.04</v>
      </c>
      <c r="G11" s="168">
        <v>60</v>
      </c>
      <c r="H11" s="168"/>
      <c r="I11" s="12">
        <f t="shared" ref="I11:I21" si="1">ROUND(F11*G11/60,6)</f>
        <v>1.04</v>
      </c>
      <c r="J11" s="48">
        <v>1.04</v>
      </c>
      <c r="K11" s="168">
        <v>60</v>
      </c>
      <c r="L11" s="168"/>
      <c r="M11" s="12">
        <f>ROUND(J11*K11/60,6)</f>
        <v>1.04</v>
      </c>
      <c r="N11" s="11">
        <f t="shared" ref="N11:N21" si="2">F11</f>
        <v>1.04</v>
      </c>
      <c r="O11" s="168">
        <v>60</v>
      </c>
      <c r="P11" s="168"/>
      <c r="Q11" s="12">
        <f t="shared" ref="Q11:Q21" si="3">ROUND(N11*O11/60,6)</f>
        <v>1.04</v>
      </c>
      <c r="R11" s="11">
        <v>0.34913472499999998</v>
      </c>
      <c r="S11" s="168">
        <f>K11</f>
        <v>60</v>
      </c>
      <c r="T11" s="168"/>
      <c r="U11" s="12">
        <f>ROUND(R11*S11/60,6)</f>
        <v>0.34913499999999997</v>
      </c>
      <c r="V11" s="48">
        <v>1.04</v>
      </c>
      <c r="W11" s="168">
        <v>60</v>
      </c>
      <c r="X11" s="168"/>
      <c r="Y11" s="12">
        <f>ROUND(V11*W11/60,6)</f>
        <v>1.04</v>
      </c>
      <c r="Z11" s="70">
        <v>1.04</v>
      </c>
      <c r="AA11" s="65">
        <v>60</v>
      </c>
      <c r="AB11" s="66">
        <v>0.42836653386454188</v>
      </c>
      <c r="AC11" s="48">
        <v>1.04</v>
      </c>
      <c r="AD11" s="168">
        <v>60</v>
      </c>
      <c r="AE11" s="168"/>
      <c r="AF11" s="12">
        <f>ROUND(AC11*AD11/60,6)</f>
        <v>1.04</v>
      </c>
      <c r="AG11" s="48">
        <v>1.04</v>
      </c>
      <c r="AH11" s="168">
        <v>60</v>
      </c>
      <c r="AI11" s="168"/>
      <c r="AJ11" s="12">
        <f>ROUND(AG11*AH11/60,6)</f>
        <v>1.04</v>
      </c>
      <c r="AK11" s="48">
        <v>1.04</v>
      </c>
      <c r="AL11" s="168">
        <v>60</v>
      </c>
      <c r="AM11" s="168"/>
      <c r="AN11" s="12">
        <f>ROUND(AK11*AL11/60,6)</f>
        <v>1.04</v>
      </c>
      <c r="AO11" s="48">
        <v>1.04</v>
      </c>
      <c r="AP11" s="168">
        <v>60</v>
      </c>
      <c r="AQ11" s="168"/>
      <c r="AR11" s="12">
        <f>ROUND(AO11*AP11/60,6)</f>
        <v>1.04</v>
      </c>
      <c r="AS11" s="48">
        <v>0.65</v>
      </c>
      <c r="AT11" s="168">
        <v>60</v>
      </c>
      <c r="AU11" s="168"/>
      <c r="AV11" s="12">
        <f>ROUND(AS11*AT11/60,6)</f>
        <v>0.65</v>
      </c>
      <c r="AW11" s="48">
        <v>0.65</v>
      </c>
      <c r="AX11" s="168">
        <v>60</v>
      </c>
      <c r="AY11" s="168"/>
      <c r="AZ11" s="12">
        <f>ROUND(AW11*AX11/60,6)</f>
        <v>0.65</v>
      </c>
      <c r="BA11" s="48">
        <v>0.65</v>
      </c>
      <c r="BB11" s="168">
        <v>60</v>
      </c>
      <c r="BC11" s="168"/>
      <c r="BD11" s="73">
        <f>ROUND(BA11*BB11/60,6)</f>
        <v>0.65</v>
      </c>
      <c r="BE11" s="48">
        <v>1.0900000000000001</v>
      </c>
      <c r="BF11" s="169">
        <v>1</v>
      </c>
      <c r="BG11" s="170"/>
      <c r="BH11" s="73">
        <f t="shared" ref="BH11:BH21" si="4">ROUND(BE11*BF11/60,6)</f>
        <v>1.8166999999999999E-2</v>
      </c>
      <c r="BI11" s="31">
        <v>30</v>
      </c>
      <c r="BJ11" s="48">
        <f>(BE11*BI11)/60</f>
        <v>0.54500000000000004</v>
      </c>
      <c r="BK11" s="48">
        <v>0.65</v>
      </c>
      <c r="BL11" s="167">
        <v>60</v>
      </c>
      <c r="BM11" s="167"/>
      <c r="BN11" s="48">
        <f>ROUND(BK11*BL11/60,6)</f>
        <v>0.65</v>
      </c>
      <c r="BO11" s="48">
        <v>0.65</v>
      </c>
      <c r="BP11" s="171">
        <v>60</v>
      </c>
      <c r="BQ11" s="172"/>
      <c r="BR11" s="12">
        <f>ROUND(BO11*BP11/60,6)</f>
        <v>0.65</v>
      </c>
      <c r="BS11" s="48">
        <v>0.65</v>
      </c>
      <c r="BT11" s="167">
        <v>60</v>
      </c>
      <c r="BU11" s="167"/>
      <c r="BV11" s="12">
        <f>ROUND(BS11*BT11/60,6)</f>
        <v>0.65</v>
      </c>
      <c r="BW11" s="48">
        <v>0.65</v>
      </c>
      <c r="BX11" s="167">
        <v>60</v>
      </c>
      <c r="BY11" s="167"/>
      <c r="BZ11" s="12">
        <f>ROUND(BW11*BX11/60,6)</f>
        <v>0.65</v>
      </c>
      <c r="CA11" s="123">
        <v>0.48</v>
      </c>
      <c r="CB11" s="167">
        <v>60</v>
      </c>
      <c r="CC11" s="167"/>
      <c r="CD11" s="12">
        <f>ROUND(CA11*CB11/60,6)</f>
        <v>0.48</v>
      </c>
      <c r="CE11" s="48">
        <v>1.04</v>
      </c>
      <c r="CF11" s="167">
        <v>60</v>
      </c>
      <c r="CG11" s="167"/>
      <c r="CH11" s="84">
        <f t="shared" ref="CH11:CH21" si="5">ROUND(CE11*CF11/60,6)</f>
        <v>1.04</v>
      </c>
      <c r="CI11" s="53"/>
      <c r="CJ11" s="38" t="s">
        <v>77</v>
      </c>
      <c r="CK11" s="39">
        <v>2459</v>
      </c>
    </row>
    <row r="12" spans="1:89" x14ac:dyDescent="0.25">
      <c r="A12" s="2" t="s">
        <v>3</v>
      </c>
      <c r="B12" s="48">
        <v>1.04</v>
      </c>
      <c r="C12" s="168">
        <v>60</v>
      </c>
      <c r="D12" s="168"/>
      <c r="E12" s="73">
        <f t="shared" si="0"/>
        <v>1.04</v>
      </c>
      <c r="F12" s="48">
        <v>1.04</v>
      </c>
      <c r="G12" s="168">
        <v>60</v>
      </c>
      <c r="H12" s="168"/>
      <c r="I12" s="12">
        <f t="shared" si="1"/>
        <v>1.04</v>
      </c>
      <c r="J12" s="48">
        <v>1.04</v>
      </c>
      <c r="K12" s="168">
        <v>60</v>
      </c>
      <c r="L12" s="168"/>
      <c r="M12" s="12">
        <f t="shared" ref="M12:M29" si="6">ROUND(J12*K12/60,6)</f>
        <v>1.04</v>
      </c>
      <c r="N12" s="11">
        <f t="shared" si="2"/>
        <v>1.04</v>
      </c>
      <c r="O12" s="168">
        <v>60</v>
      </c>
      <c r="P12" s="168"/>
      <c r="Q12" s="12">
        <f t="shared" si="3"/>
        <v>1.04</v>
      </c>
      <c r="R12" s="11">
        <v>0.34913472499999998</v>
      </c>
      <c r="S12" s="168">
        <f t="shared" ref="S12:S21" si="7">K12</f>
        <v>60</v>
      </c>
      <c r="T12" s="168"/>
      <c r="U12" s="12">
        <f t="shared" ref="U12:U29" si="8">ROUND(R12*S12/60,6)</f>
        <v>0.34913499999999997</v>
      </c>
      <c r="V12" s="48">
        <v>1.04</v>
      </c>
      <c r="W12" s="168">
        <v>60</v>
      </c>
      <c r="X12" s="168"/>
      <c r="Y12" s="12">
        <f t="shared" ref="Y12:Y27" si="9">ROUND(V12*W12/60,6)</f>
        <v>1.04</v>
      </c>
      <c r="Z12" s="70">
        <v>1.04</v>
      </c>
      <c r="AA12" s="65">
        <v>60</v>
      </c>
      <c r="AB12" s="66">
        <v>0.42836653386454188</v>
      </c>
      <c r="AC12" s="48">
        <v>1.04</v>
      </c>
      <c r="AD12" s="168">
        <v>60</v>
      </c>
      <c r="AE12" s="168"/>
      <c r="AF12" s="12">
        <f t="shared" ref="AF12:AF27" si="10">ROUND(AC12*AD12/60,6)</f>
        <v>1.04</v>
      </c>
      <c r="AG12" s="48">
        <v>1.04</v>
      </c>
      <c r="AH12" s="168">
        <v>60</v>
      </c>
      <c r="AI12" s="168"/>
      <c r="AJ12" s="12">
        <f t="shared" ref="AJ12:AJ20" si="11">ROUND(AG12*AH12/60,6)</f>
        <v>1.04</v>
      </c>
      <c r="AK12" s="48">
        <v>1.04</v>
      </c>
      <c r="AL12" s="168">
        <v>60</v>
      </c>
      <c r="AM12" s="168"/>
      <c r="AN12" s="12">
        <f t="shared" ref="AN12:AN27" si="12">ROUND(AK12*AL12/60,6)</f>
        <v>1.04</v>
      </c>
      <c r="AO12" s="48">
        <v>1.04</v>
      </c>
      <c r="AP12" s="168">
        <v>60</v>
      </c>
      <c r="AQ12" s="168"/>
      <c r="AR12" s="12">
        <f t="shared" ref="AR12:AR27" si="13">ROUND(AO12*AP12/60,6)</f>
        <v>1.04</v>
      </c>
      <c r="AS12" s="48">
        <v>0.65</v>
      </c>
      <c r="AT12" s="168">
        <v>60</v>
      </c>
      <c r="AU12" s="168"/>
      <c r="AV12" s="12">
        <f t="shared" ref="AV12:AV27" si="14">ROUND(AS12*AT12/60,6)</f>
        <v>0.65</v>
      </c>
      <c r="AW12" s="48">
        <v>0.65</v>
      </c>
      <c r="AX12" s="168">
        <v>60</v>
      </c>
      <c r="AY12" s="168"/>
      <c r="AZ12" s="12">
        <f t="shared" ref="AZ12:AZ27" si="15">ROUND(AW12*AX12/60,6)</f>
        <v>0.65</v>
      </c>
      <c r="BA12" s="48">
        <v>0.65</v>
      </c>
      <c r="BB12" s="168">
        <v>60</v>
      </c>
      <c r="BC12" s="168"/>
      <c r="BD12" s="73">
        <f t="shared" ref="BD12:BD27" si="16">ROUND(BA12*BB12/60,6)</f>
        <v>0.65</v>
      </c>
      <c r="BE12" s="48">
        <v>1.0900000000000001</v>
      </c>
      <c r="BF12" s="169">
        <v>1</v>
      </c>
      <c r="BG12" s="170"/>
      <c r="BH12" s="73">
        <f t="shared" si="4"/>
        <v>1.8166999999999999E-2</v>
      </c>
      <c r="BI12" s="31">
        <v>25</v>
      </c>
      <c r="BJ12" s="48">
        <f t="shared" ref="BJ12:BJ29" si="17">(BE12*BI12)/60</f>
        <v>0.45416666666666672</v>
      </c>
      <c r="BK12" s="48">
        <v>0.65</v>
      </c>
      <c r="BL12" s="167">
        <v>60</v>
      </c>
      <c r="BM12" s="167"/>
      <c r="BN12" s="48">
        <f t="shared" ref="BN12:BN27" si="18">ROUND(BK12*BL12/60,6)</f>
        <v>0.65</v>
      </c>
      <c r="BO12" s="48">
        <v>0.65</v>
      </c>
      <c r="BP12" s="171">
        <v>60</v>
      </c>
      <c r="BQ12" s="172"/>
      <c r="BR12" s="12">
        <f t="shared" ref="BR12:BR27" si="19">ROUND(BO12*BP12/60,6)</f>
        <v>0.65</v>
      </c>
      <c r="BS12" s="48">
        <v>0.65</v>
      </c>
      <c r="BT12" s="167">
        <v>60</v>
      </c>
      <c r="BU12" s="167"/>
      <c r="BV12" s="12">
        <f t="shared" ref="BV12:BV27" si="20">ROUND(BS12*BT12/60,6)</f>
        <v>0.65</v>
      </c>
      <c r="BW12" s="48">
        <v>0.65</v>
      </c>
      <c r="BX12" s="167">
        <v>60</v>
      </c>
      <c r="BY12" s="167"/>
      <c r="BZ12" s="12">
        <f t="shared" ref="BZ12:BZ27" si="21">ROUND(BW12*BX12/60,6)</f>
        <v>0.65</v>
      </c>
      <c r="CA12" s="48">
        <v>0.48</v>
      </c>
      <c r="CB12" s="167">
        <v>60</v>
      </c>
      <c r="CC12" s="167"/>
      <c r="CD12" s="12">
        <f t="shared" ref="CD12:CD29" si="22">ROUND(CA12*CB12/60,6)</f>
        <v>0.48</v>
      </c>
      <c r="CE12" s="48">
        <v>1.04</v>
      </c>
      <c r="CF12" s="167">
        <v>60</v>
      </c>
      <c r="CG12" s="167"/>
      <c r="CH12" s="84">
        <f t="shared" si="5"/>
        <v>1.04</v>
      </c>
      <c r="CI12" s="53"/>
      <c r="CJ12" s="38" t="s">
        <v>78</v>
      </c>
      <c r="CK12" s="39">
        <v>2989</v>
      </c>
    </row>
    <row r="13" spans="1:89" x14ac:dyDescent="0.25">
      <c r="A13" s="2" t="s">
        <v>4</v>
      </c>
      <c r="B13" s="48">
        <v>1.25</v>
      </c>
      <c r="C13" s="168">
        <v>60</v>
      </c>
      <c r="D13" s="168"/>
      <c r="E13" s="73">
        <f t="shared" si="0"/>
        <v>1.25</v>
      </c>
      <c r="F13" s="48">
        <v>1.25</v>
      </c>
      <c r="G13" s="168">
        <v>60</v>
      </c>
      <c r="H13" s="168"/>
      <c r="I13" s="12">
        <f t="shared" si="1"/>
        <v>1.25</v>
      </c>
      <c r="J13" s="48">
        <v>1.25</v>
      </c>
      <c r="K13" s="168">
        <v>60</v>
      </c>
      <c r="L13" s="168"/>
      <c r="M13" s="12">
        <f t="shared" si="6"/>
        <v>1.25</v>
      </c>
      <c r="N13" s="11">
        <f t="shared" si="2"/>
        <v>1.25</v>
      </c>
      <c r="O13" s="168">
        <v>60</v>
      </c>
      <c r="P13" s="168"/>
      <c r="Q13" s="12">
        <f t="shared" si="3"/>
        <v>1.25</v>
      </c>
      <c r="R13" s="11">
        <v>0.34913472499999998</v>
      </c>
      <c r="S13" s="168">
        <f t="shared" si="7"/>
        <v>60</v>
      </c>
      <c r="T13" s="168"/>
      <c r="U13" s="12">
        <f t="shared" si="8"/>
        <v>0.34913499999999997</v>
      </c>
      <c r="V13" s="48">
        <v>1.25</v>
      </c>
      <c r="W13" s="168">
        <v>60</v>
      </c>
      <c r="X13" s="168"/>
      <c r="Y13" s="12">
        <f t="shared" si="9"/>
        <v>1.25</v>
      </c>
      <c r="Z13" s="70">
        <v>1.25</v>
      </c>
      <c r="AA13" s="65">
        <v>60</v>
      </c>
      <c r="AB13" s="66">
        <v>0.71751679999999995</v>
      </c>
      <c r="AC13" s="48">
        <v>1.25</v>
      </c>
      <c r="AD13" s="168">
        <v>60</v>
      </c>
      <c r="AE13" s="168"/>
      <c r="AF13" s="12">
        <f t="shared" si="10"/>
        <v>1.25</v>
      </c>
      <c r="AG13" s="48">
        <v>1.25</v>
      </c>
      <c r="AH13" s="168">
        <v>60</v>
      </c>
      <c r="AI13" s="168"/>
      <c r="AJ13" s="12">
        <f t="shared" si="11"/>
        <v>1.25</v>
      </c>
      <c r="AK13" s="48">
        <v>1.25</v>
      </c>
      <c r="AL13" s="168">
        <v>60</v>
      </c>
      <c r="AM13" s="168"/>
      <c r="AN13" s="12">
        <f t="shared" si="12"/>
        <v>1.25</v>
      </c>
      <c r="AO13" s="48">
        <v>1.25</v>
      </c>
      <c r="AP13" s="168">
        <v>60</v>
      </c>
      <c r="AQ13" s="168"/>
      <c r="AR13" s="12">
        <f t="shared" si="13"/>
        <v>1.25</v>
      </c>
      <c r="AS13" s="48">
        <v>1.25</v>
      </c>
      <c r="AT13" s="168">
        <v>60</v>
      </c>
      <c r="AU13" s="168"/>
      <c r="AV13" s="12">
        <f t="shared" si="14"/>
        <v>1.25</v>
      </c>
      <c r="AW13" s="48">
        <v>1.25</v>
      </c>
      <c r="AX13" s="168">
        <v>60</v>
      </c>
      <c r="AY13" s="168"/>
      <c r="AZ13" s="12">
        <f t="shared" si="15"/>
        <v>1.25</v>
      </c>
      <c r="BA13" s="48">
        <v>1.25</v>
      </c>
      <c r="BB13" s="168">
        <v>60</v>
      </c>
      <c r="BC13" s="168"/>
      <c r="BD13" s="73">
        <f t="shared" si="16"/>
        <v>1.25</v>
      </c>
      <c r="BE13" s="48">
        <v>1.25</v>
      </c>
      <c r="BF13" s="169">
        <v>1</v>
      </c>
      <c r="BG13" s="170"/>
      <c r="BH13" s="73">
        <f t="shared" si="4"/>
        <v>2.0833000000000001E-2</v>
      </c>
      <c r="BI13" s="31">
        <v>6</v>
      </c>
      <c r="BJ13" s="48">
        <f t="shared" si="17"/>
        <v>0.125</v>
      </c>
      <c r="BK13" s="48">
        <v>1.25</v>
      </c>
      <c r="BL13" s="167">
        <v>60</v>
      </c>
      <c r="BM13" s="167"/>
      <c r="BN13" s="48">
        <f t="shared" si="18"/>
        <v>1.25</v>
      </c>
      <c r="BO13" s="48">
        <v>1.25</v>
      </c>
      <c r="BP13" s="171">
        <v>60</v>
      </c>
      <c r="BQ13" s="172"/>
      <c r="BR13" s="12">
        <f t="shared" si="19"/>
        <v>1.25</v>
      </c>
      <c r="BS13" s="48">
        <v>1.25</v>
      </c>
      <c r="BT13" s="167">
        <v>60</v>
      </c>
      <c r="BU13" s="167"/>
      <c r="BV13" s="12">
        <f t="shared" si="20"/>
        <v>1.25</v>
      </c>
      <c r="BW13" s="48">
        <v>1.25</v>
      </c>
      <c r="BX13" s="167">
        <v>60</v>
      </c>
      <c r="BY13" s="167"/>
      <c r="BZ13" s="12">
        <f t="shared" si="21"/>
        <v>1.25</v>
      </c>
      <c r="CA13" s="48">
        <v>1.25</v>
      </c>
      <c r="CB13" s="167">
        <v>60</v>
      </c>
      <c r="CC13" s="167"/>
      <c r="CD13" s="12">
        <f t="shared" si="22"/>
        <v>1.25</v>
      </c>
      <c r="CE13" s="48">
        <v>1.25</v>
      </c>
      <c r="CF13" s="167">
        <v>60</v>
      </c>
      <c r="CG13" s="167"/>
      <c r="CH13" s="84">
        <f t="shared" si="5"/>
        <v>1.25</v>
      </c>
      <c r="CI13" s="53"/>
      <c r="CJ13" s="59" t="s">
        <v>79</v>
      </c>
      <c r="CK13" s="60">
        <v>1386.9083665338651</v>
      </c>
    </row>
    <row r="14" spans="1:89" x14ac:dyDescent="0.25">
      <c r="A14" s="2" t="s">
        <v>5</v>
      </c>
      <c r="B14" s="48">
        <v>5.14</v>
      </c>
      <c r="C14" s="168">
        <v>60</v>
      </c>
      <c r="D14" s="168"/>
      <c r="E14" s="73">
        <f t="shared" si="0"/>
        <v>5.14</v>
      </c>
      <c r="F14" s="48">
        <v>5.14</v>
      </c>
      <c r="G14" s="168">
        <v>60</v>
      </c>
      <c r="H14" s="168"/>
      <c r="I14" s="12">
        <f t="shared" si="1"/>
        <v>5.14</v>
      </c>
      <c r="J14" s="48">
        <v>5.14</v>
      </c>
      <c r="K14" s="168">
        <v>60</v>
      </c>
      <c r="L14" s="168"/>
      <c r="M14" s="12">
        <f t="shared" si="6"/>
        <v>5.14</v>
      </c>
      <c r="N14" s="11">
        <f t="shared" si="2"/>
        <v>5.14</v>
      </c>
      <c r="O14" s="168">
        <v>60</v>
      </c>
      <c r="P14" s="168"/>
      <c r="Q14" s="12">
        <f t="shared" si="3"/>
        <v>5.14</v>
      </c>
      <c r="R14" s="11">
        <v>0.67215038999999988</v>
      </c>
      <c r="S14" s="168">
        <f t="shared" si="7"/>
        <v>60</v>
      </c>
      <c r="T14" s="168"/>
      <c r="U14" s="12">
        <f t="shared" si="8"/>
        <v>0.67215000000000003</v>
      </c>
      <c r="V14" s="48">
        <v>5.14</v>
      </c>
      <c r="W14" s="168">
        <v>60</v>
      </c>
      <c r="X14" s="168"/>
      <c r="Y14" s="12">
        <f t="shared" si="9"/>
        <v>5.14</v>
      </c>
      <c r="Z14" s="70">
        <v>5.14</v>
      </c>
      <c r="AA14" s="65">
        <v>60</v>
      </c>
      <c r="AB14" s="66">
        <v>0.85692480000000004</v>
      </c>
      <c r="AC14" s="48">
        <v>5.14</v>
      </c>
      <c r="AD14" s="168">
        <v>60</v>
      </c>
      <c r="AE14" s="168"/>
      <c r="AF14" s="12">
        <f t="shared" si="10"/>
        <v>5.14</v>
      </c>
      <c r="AG14" s="48">
        <v>5.14</v>
      </c>
      <c r="AH14" s="168">
        <v>60</v>
      </c>
      <c r="AI14" s="168"/>
      <c r="AJ14" s="12">
        <f t="shared" si="11"/>
        <v>5.14</v>
      </c>
      <c r="AK14" s="48">
        <v>5.14</v>
      </c>
      <c r="AL14" s="168">
        <v>60</v>
      </c>
      <c r="AM14" s="168"/>
      <c r="AN14" s="12">
        <f t="shared" si="12"/>
        <v>5.14</v>
      </c>
      <c r="AO14" s="48">
        <v>5.14</v>
      </c>
      <c r="AP14" s="168">
        <v>60</v>
      </c>
      <c r="AQ14" s="168"/>
      <c r="AR14" s="12">
        <f t="shared" si="13"/>
        <v>5.14</v>
      </c>
      <c r="AS14" s="48">
        <v>5.14</v>
      </c>
      <c r="AT14" s="168">
        <v>60</v>
      </c>
      <c r="AU14" s="168"/>
      <c r="AV14" s="12">
        <f t="shared" si="14"/>
        <v>5.14</v>
      </c>
      <c r="AW14" s="48">
        <v>5.14</v>
      </c>
      <c r="AX14" s="168">
        <v>60</v>
      </c>
      <c r="AY14" s="168"/>
      <c r="AZ14" s="12">
        <f t="shared" si="15"/>
        <v>5.14</v>
      </c>
      <c r="BA14" s="48">
        <v>5.14</v>
      </c>
      <c r="BB14" s="168">
        <v>60</v>
      </c>
      <c r="BC14" s="168"/>
      <c r="BD14" s="73">
        <f t="shared" si="16"/>
        <v>5.14</v>
      </c>
      <c r="BE14" s="48">
        <v>5.14</v>
      </c>
      <c r="BF14" s="169">
        <v>1</v>
      </c>
      <c r="BG14" s="170"/>
      <c r="BH14" s="73">
        <f t="shared" si="4"/>
        <v>8.5666999999999993E-2</v>
      </c>
      <c r="BI14" s="31">
        <v>6</v>
      </c>
      <c r="BJ14" s="48">
        <f t="shared" si="17"/>
        <v>0.5139999999999999</v>
      </c>
      <c r="BK14" s="48">
        <v>5.14</v>
      </c>
      <c r="BL14" s="167">
        <v>60</v>
      </c>
      <c r="BM14" s="167"/>
      <c r="BN14" s="48">
        <f t="shared" si="18"/>
        <v>5.14</v>
      </c>
      <c r="BO14" s="48">
        <v>5.14</v>
      </c>
      <c r="BP14" s="171">
        <v>60</v>
      </c>
      <c r="BQ14" s="172"/>
      <c r="BR14" s="12">
        <f t="shared" si="19"/>
        <v>5.14</v>
      </c>
      <c r="BS14" s="48">
        <v>5.14</v>
      </c>
      <c r="BT14" s="167">
        <v>60</v>
      </c>
      <c r="BU14" s="167"/>
      <c r="BV14" s="12">
        <f t="shared" si="20"/>
        <v>5.14</v>
      </c>
      <c r="BW14" s="48">
        <v>5.14</v>
      </c>
      <c r="BX14" s="167">
        <v>60</v>
      </c>
      <c r="BY14" s="167"/>
      <c r="BZ14" s="12">
        <f t="shared" si="21"/>
        <v>5.14</v>
      </c>
      <c r="CA14" s="48">
        <v>5.14</v>
      </c>
      <c r="CB14" s="167">
        <v>60</v>
      </c>
      <c r="CC14" s="167"/>
      <c r="CD14" s="12">
        <f t="shared" si="22"/>
        <v>5.14</v>
      </c>
      <c r="CE14" s="48">
        <v>5.14</v>
      </c>
      <c r="CF14" s="167">
        <v>60</v>
      </c>
      <c r="CG14" s="167"/>
      <c r="CH14" s="84">
        <f t="shared" si="5"/>
        <v>5.14</v>
      </c>
      <c r="CI14" s="53"/>
      <c r="CJ14" s="59" t="s">
        <v>80</v>
      </c>
      <c r="CK14" s="60">
        <v>1857.1872509960165</v>
      </c>
    </row>
    <row r="15" spans="1:89" x14ac:dyDescent="0.25">
      <c r="A15" s="2" t="s">
        <v>6</v>
      </c>
      <c r="B15" s="48">
        <v>6.88</v>
      </c>
      <c r="C15" s="168">
        <v>60</v>
      </c>
      <c r="D15" s="168"/>
      <c r="E15" s="73">
        <f t="shared" si="0"/>
        <v>6.88</v>
      </c>
      <c r="F15" s="48">
        <v>6.88</v>
      </c>
      <c r="G15" s="168">
        <v>60</v>
      </c>
      <c r="H15" s="168"/>
      <c r="I15" s="12">
        <f t="shared" si="1"/>
        <v>6.88</v>
      </c>
      <c r="J15" s="48">
        <v>6.88</v>
      </c>
      <c r="K15" s="168">
        <v>60</v>
      </c>
      <c r="L15" s="168"/>
      <c r="M15" s="12">
        <f t="shared" si="6"/>
        <v>6.88</v>
      </c>
      <c r="N15" s="11">
        <f t="shared" si="2"/>
        <v>6.88</v>
      </c>
      <c r="O15" s="168">
        <v>60</v>
      </c>
      <c r="P15" s="168"/>
      <c r="Q15" s="12">
        <f t="shared" si="3"/>
        <v>6.88</v>
      </c>
      <c r="R15" s="11">
        <v>0.39058611999999998</v>
      </c>
      <c r="S15" s="168">
        <f t="shared" si="7"/>
        <v>60</v>
      </c>
      <c r="T15" s="168"/>
      <c r="U15" s="12">
        <f t="shared" si="8"/>
        <v>0.39058599999999999</v>
      </c>
      <c r="V15" s="48">
        <v>6.88</v>
      </c>
      <c r="W15" s="168">
        <v>60</v>
      </c>
      <c r="X15" s="168"/>
      <c r="Y15" s="12">
        <f t="shared" si="9"/>
        <v>6.88</v>
      </c>
      <c r="Z15" s="70">
        <v>6.88</v>
      </c>
      <c r="AA15" s="65">
        <v>60</v>
      </c>
      <c r="AB15" s="66">
        <v>0.89244800000000013</v>
      </c>
      <c r="AC15" s="48">
        <v>6.88</v>
      </c>
      <c r="AD15" s="168">
        <v>60</v>
      </c>
      <c r="AE15" s="168"/>
      <c r="AF15" s="12">
        <f t="shared" si="10"/>
        <v>6.88</v>
      </c>
      <c r="AG15" s="48">
        <v>6.88</v>
      </c>
      <c r="AH15" s="168">
        <v>60</v>
      </c>
      <c r="AI15" s="168"/>
      <c r="AJ15" s="12">
        <f t="shared" si="11"/>
        <v>6.88</v>
      </c>
      <c r="AK15" s="48">
        <v>6.88</v>
      </c>
      <c r="AL15" s="168">
        <v>60</v>
      </c>
      <c r="AM15" s="168"/>
      <c r="AN15" s="12">
        <f t="shared" si="12"/>
        <v>6.88</v>
      </c>
      <c r="AO15" s="48">
        <v>6.88</v>
      </c>
      <c r="AP15" s="168">
        <v>60</v>
      </c>
      <c r="AQ15" s="168"/>
      <c r="AR15" s="12">
        <f t="shared" si="13"/>
        <v>6.88</v>
      </c>
      <c r="AS15" s="48">
        <v>6.88</v>
      </c>
      <c r="AT15" s="168">
        <v>60</v>
      </c>
      <c r="AU15" s="168"/>
      <c r="AV15" s="12">
        <f t="shared" si="14"/>
        <v>6.88</v>
      </c>
      <c r="AW15" s="48">
        <v>6.88</v>
      </c>
      <c r="AX15" s="168">
        <v>60</v>
      </c>
      <c r="AY15" s="168"/>
      <c r="AZ15" s="12">
        <f t="shared" si="15"/>
        <v>6.88</v>
      </c>
      <c r="BA15" s="48">
        <v>6.88</v>
      </c>
      <c r="BB15" s="168">
        <v>60</v>
      </c>
      <c r="BC15" s="168"/>
      <c r="BD15" s="73">
        <f t="shared" si="16"/>
        <v>6.88</v>
      </c>
      <c r="BE15" s="48">
        <v>6.88</v>
      </c>
      <c r="BF15" s="169">
        <v>1</v>
      </c>
      <c r="BG15" s="170"/>
      <c r="BH15" s="73">
        <f t="shared" si="4"/>
        <v>0.11466700000000001</v>
      </c>
      <c r="BI15" s="31">
        <v>6</v>
      </c>
      <c r="BJ15" s="48">
        <f t="shared" si="17"/>
        <v>0.68800000000000006</v>
      </c>
      <c r="BK15" s="48">
        <v>6.88</v>
      </c>
      <c r="BL15" s="167">
        <v>60</v>
      </c>
      <c r="BM15" s="167"/>
      <c r="BN15" s="48">
        <f t="shared" si="18"/>
        <v>6.88</v>
      </c>
      <c r="BO15" s="48">
        <v>6.88</v>
      </c>
      <c r="BP15" s="171">
        <v>60</v>
      </c>
      <c r="BQ15" s="172"/>
      <c r="BR15" s="12">
        <f t="shared" si="19"/>
        <v>6.88</v>
      </c>
      <c r="BS15" s="48">
        <v>6.88</v>
      </c>
      <c r="BT15" s="167">
        <v>60</v>
      </c>
      <c r="BU15" s="167"/>
      <c r="BV15" s="12">
        <f t="shared" si="20"/>
        <v>6.88</v>
      </c>
      <c r="BW15" s="48">
        <v>6.88</v>
      </c>
      <c r="BX15" s="167">
        <v>60</v>
      </c>
      <c r="BY15" s="167"/>
      <c r="BZ15" s="12">
        <f t="shared" si="21"/>
        <v>6.88</v>
      </c>
      <c r="CA15" s="48">
        <v>6.88</v>
      </c>
      <c r="CB15" s="167">
        <v>60</v>
      </c>
      <c r="CC15" s="167"/>
      <c r="CD15" s="12">
        <f t="shared" si="22"/>
        <v>6.88</v>
      </c>
      <c r="CE15" s="48">
        <v>6.88</v>
      </c>
      <c r="CF15" s="167">
        <v>60</v>
      </c>
      <c r="CG15" s="167"/>
      <c r="CH15" s="84">
        <f t="shared" si="5"/>
        <v>6.88</v>
      </c>
      <c r="CI15" s="53"/>
      <c r="CJ15" s="59" t="s">
        <v>81</v>
      </c>
      <c r="CK15" s="60">
        <v>1896.5498007968133</v>
      </c>
    </row>
    <row r="16" spans="1:89" x14ac:dyDescent="0.25">
      <c r="A16" s="2" t="s">
        <v>7</v>
      </c>
      <c r="B16" s="48">
        <v>6.88</v>
      </c>
      <c r="C16" s="168">
        <v>60</v>
      </c>
      <c r="D16" s="168"/>
      <c r="E16" s="73">
        <f t="shared" si="0"/>
        <v>6.88</v>
      </c>
      <c r="F16" s="48">
        <v>6.88</v>
      </c>
      <c r="G16" s="168">
        <v>60</v>
      </c>
      <c r="H16" s="168"/>
      <c r="I16" s="12">
        <f t="shared" si="1"/>
        <v>6.88</v>
      </c>
      <c r="J16" s="48">
        <v>6.88</v>
      </c>
      <c r="K16" s="168">
        <v>60</v>
      </c>
      <c r="L16" s="168"/>
      <c r="M16" s="12">
        <f t="shared" si="6"/>
        <v>6.88</v>
      </c>
      <c r="N16" s="11">
        <f t="shared" si="2"/>
        <v>6.88</v>
      </c>
      <c r="O16" s="168">
        <v>60</v>
      </c>
      <c r="P16" s="168"/>
      <c r="Q16" s="12">
        <f t="shared" si="3"/>
        <v>6.88</v>
      </c>
      <c r="R16" s="11">
        <v>0.70355927499999993</v>
      </c>
      <c r="S16" s="168">
        <f t="shared" si="7"/>
        <v>60</v>
      </c>
      <c r="T16" s="168"/>
      <c r="U16" s="12">
        <f t="shared" si="8"/>
        <v>0.70355900000000005</v>
      </c>
      <c r="V16" s="48">
        <v>6.88</v>
      </c>
      <c r="W16" s="168">
        <v>60</v>
      </c>
      <c r="X16" s="168"/>
      <c r="Y16" s="12">
        <f t="shared" si="9"/>
        <v>6.88</v>
      </c>
      <c r="Z16" s="70">
        <v>6.88</v>
      </c>
      <c r="AA16" s="65">
        <v>60</v>
      </c>
      <c r="AB16" s="66">
        <v>0.89696799999999999</v>
      </c>
      <c r="AC16" s="48">
        <v>6.88</v>
      </c>
      <c r="AD16" s="168">
        <v>60</v>
      </c>
      <c r="AE16" s="168"/>
      <c r="AF16" s="12">
        <f t="shared" si="10"/>
        <v>6.88</v>
      </c>
      <c r="AG16" s="48">
        <v>6.88</v>
      </c>
      <c r="AH16" s="168">
        <v>60</v>
      </c>
      <c r="AI16" s="168"/>
      <c r="AJ16" s="12">
        <f t="shared" si="11"/>
        <v>6.88</v>
      </c>
      <c r="AK16" s="48">
        <v>6.88</v>
      </c>
      <c r="AL16" s="168">
        <v>60</v>
      </c>
      <c r="AM16" s="168"/>
      <c r="AN16" s="12">
        <f t="shared" si="12"/>
        <v>6.88</v>
      </c>
      <c r="AO16" s="48">
        <v>6.88</v>
      </c>
      <c r="AP16" s="168">
        <v>60</v>
      </c>
      <c r="AQ16" s="168"/>
      <c r="AR16" s="12">
        <f t="shared" si="13"/>
        <v>6.88</v>
      </c>
      <c r="AS16" s="48">
        <v>6.88</v>
      </c>
      <c r="AT16" s="168">
        <v>60</v>
      </c>
      <c r="AU16" s="168"/>
      <c r="AV16" s="12">
        <f t="shared" si="14"/>
        <v>6.88</v>
      </c>
      <c r="AW16" s="48">
        <v>6.88</v>
      </c>
      <c r="AX16" s="168">
        <v>60</v>
      </c>
      <c r="AY16" s="168"/>
      <c r="AZ16" s="12">
        <f t="shared" si="15"/>
        <v>6.88</v>
      </c>
      <c r="BA16" s="48">
        <v>6.88</v>
      </c>
      <c r="BB16" s="168">
        <v>60</v>
      </c>
      <c r="BC16" s="168"/>
      <c r="BD16" s="73">
        <f t="shared" si="16"/>
        <v>6.88</v>
      </c>
      <c r="BE16" s="48">
        <v>6.88</v>
      </c>
      <c r="BF16" s="169">
        <v>1</v>
      </c>
      <c r="BG16" s="170"/>
      <c r="BH16" s="73">
        <f t="shared" si="4"/>
        <v>0.11466700000000001</v>
      </c>
      <c r="BI16" s="31">
        <v>6</v>
      </c>
      <c r="BJ16" s="48">
        <f t="shared" si="17"/>
        <v>0.68800000000000006</v>
      </c>
      <c r="BK16" s="48">
        <v>6.88</v>
      </c>
      <c r="BL16" s="167">
        <v>60</v>
      </c>
      <c r="BM16" s="167"/>
      <c r="BN16" s="48">
        <f t="shared" si="18"/>
        <v>6.88</v>
      </c>
      <c r="BO16" s="48">
        <v>6.88</v>
      </c>
      <c r="BP16" s="171">
        <v>60</v>
      </c>
      <c r="BQ16" s="172"/>
      <c r="BR16" s="12">
        <f t="shared" si="19"/>
        <v>6.88</v>
      </c>
      <c r="BS16" s="48">
        <v>6.88</v>
      </c>
      <c r="BT16" s="167">
        <v>60</v>
      </c>
      <c r="BU16" s="167"/>
      <c r="BV16" s="12">
        <f t="shared" si="20"/>
        <v>6.88</v>
      </c>
      <c r="BW16" s="48">
        <v>6.88</v>
      </c>
      <c r="BX16" s="167">
        <v>60</v>
      </c>
      <c r="BY16" s="167"/>
      <c r="BZ16" s="12">
        <f t="shared" si="21"/>
        <v>6.88</v>
      </c>
      <c r="CA16" s="48">
        <v>6.88</v>
      </c>
      <c r="CB16" s="167">
        <v>60</v>
      </c>
      <c r="CC16" s="167"/>
      <c r="CD16" s="12">
        <f t="shared" si="22"/>
        <v>6.88</v>
      </c>
      <c r="CE16" s="48">
        <v>6.88</v>
      </c>
      <c r="CF16" s="167">
        <v>60</v>
      </c>
      <c r="CG16" s="167"/>
      <c r="CH16" s="84">
        <f t="shared" si="5"/>
        <v>6.88</v>
      </c>
      <c r="CI16" s="53"/>
      <c r="CJ16" s="38" t="s">
        <v>82</v>
      </c>
      <c r="CK16" s="39">
        <v>7044</v>
      </c>
    </row>
    <row r="17" spans="1:90" x14ac:dyDescent="0.25">
      <c r="A17" s="2" t="s">
        <v>8</v>
      </c>
      <c r="B17" s="48">
        <v>12.42</v>
      </c>
      <c r="C17" s="168">
        <v>60</v>
      </c>
      <c r="D17" s="168"/>
      <c r="E17" s="73">
        <f t="shared" si="0"/>
        <v>12.42</v>
      </c>
      <c r="F17" s="48">
        <v>12.42</v>
      </c>
      <c r="G17" s="168">
        <v>60</v>
      </c>
      <c r="H17" s="168"/>
      <c r="I17" s="12">
        <f t="shared" si="1"/>
        <v>12.42</v>
      </c>
      <c r="J17" s="48">
        <v>12.42</v>
      </c>
      <c r="K17" s="168">
        <v>60</v>
      </c>
      <c r="L17" s="168"/>
      <c r="M17" s="12">
        <f t="shared" si="6"/>
        <v>12.42</v>
      </c>
      <c r="N17" s="11">
        <f t="shared" si="2"/>
        <v>12.42</v>
      </c>
      <c r="O17" s="168">
        <v>60</v>
      </c>
      <c r="P17" s="168"/>
      <c r="Q17" s="12">
        <f t="shared" si="3"/>
        <v>12.42</v>
      </c>
      <c r="R17" s="11">
        <v>1.144955325</v>
      </c>
      <c r="S17" s="168">
        <f t="shared" si="7"/>
        <v>60</v>
      </c>
      <c r="T17" s="168"/>
      <c r="U17" s="12">
        <f t="shared" si="8"/>
        <v>1.1449549999999999</v>
      </c>
      <c r="V17" s="48">
        <v>12.42</v>
      </c>
      <c r="W17" s="168">
        <v>60</v>
      </c>
      <c r="X17" s="168"/>
      <c r="Y17" s="12">
        <f t="shared" si="9"/>
        <v>12.42</v>
      </c>
      <c r="Z17" s="70">
        <v>12.42</v>
      </c>
      <c r="AA17" s="65">
        <v>60</v>
      </c>
      <c r="AB17" s="66">
        <v>1.4597039999999999</v>
      </c>
      <c r="AC17" s="48">
        <v>12.42</v>
      </c>
      <c r="AD17" s="168">
        <v>60</v>
      </c>
      <c r="AE17" s="168"/>
      <c r="AF17" s="12">
        <f t="shared" si="10"/>
        <v>12.42</v>
      </c>
      <c r="AG17" s="48">
        <v>12.42</v>
      </c>
      <c r="AH17" s="168">
        <v>60</v>
      </c>
      <c r="AI17" s="168"/>
      <c r="AJ17" s="12">
        <f t="shared" si="11"/>
        <v>12.42</v>
      </c>
      <c r="AK17" s="48">
        <v>12.42</v>
      </c>
      <c r="AL17" s="168">
        <v>60</v>
      </c>
      <c r="AM17" s="168"/>
      <c r="AN17" s="12">
        <f t="shared" si="12"/>
        <v>12.42</v>
      </c>
      <c r="AO17" s="48">
        <v>12.42</v>
      </c>
      <c r="AP17" s="168">
        <v>60</v>
      </c>
      <c r="AQ17" s="168"/>
      <c r="AR17" s="12">
        <f t="shared" si="13"/>
        <v>12.42</v>
      </c>
      <c r="AS17" s="48">
        <v>12.42</v>
      </c>
      <c r="AT17" s="168">
        <v>60</v>
      </c>
      <c r="AU17" s="168"/>
      <c r="AV17" s="12">
        <f t="shared" si="14"/>
        <v>12.42</v>
      </c>
      <c r="AW17" s="48">
        <v>12.42</v>
      </c>
      <c r="AX17" s="168">
        <v>60</v>
      </c>
      <c r="AY17" s="168"/>
      <c r="AZ17" s="12">
        <f t="shared" si="15"/>
        <v>12.42</v>
      </c>
      <c r="BA17" s="48">
        <v>12.42</v>
      </c>
      <c r="BB17" s="168">
        <v>60</v>
      </c>
      <c r="BC17" s="168"/>
      <c r="BD17" s="73">
        <f t="shared" si="16"/>
        <v>12.42</v>
      </c>
      <c r="BE17" s="48">
        <v>12.42</v>
      </c>
      <c r="BF17" s="169">
        <v>1</v>
      </c>
      <c r="BG17" s="170"/>
      <c r="BH17" s="73">
        <f t="shared" si="4"/>
        <v>0.20699999999999999</v>
      </c>
      <c r="BI17" s="31">
        <v>6</v>
      </c>
      <c r="BJ17" s="48">
        <f t="shared" si="17"/>
        <v>1.242</v>
      </c>
      <c r="BK17" s="48">
        <v>12.42</v>
      </c>
      <c r="BL17" s="167">
        <v>60</v>
      </c>
      <c r="BM17" s="167"/>
      <c r="BN17" s="48">
        <f t="shared" si="18"/>
        <v>12.42</v>
      </c>
      <c r="BO17" s="48">
        <v>12.42</v>
      </c>
      <c r="BP17" s="171">
        <v>60</v>
      </c>
      <c r="BQ17" s="172"/>
      <c r="BR17" s="12">
        <f t="shared" si="19"/>
        <v>12.42</v>
      </c>
      <c r="BS17" s="48">
        <v>12.42</v>
      </c>
      <c r="BT17" s="167">
        <v>60</v>
      </c>
      <c r="BU17" s="167"/>
      <c r="BV17" s="12">
        <f t="shared" si="20"/>
        <v>12.42</v>
      </c>
      <c r="BW17" s="48">
        <v>12.42</v>
      </c>
      <c r="BX17" s="167">
        <v>60</v>
      </c>
      <c r="BY17" s="167"/>
      <c r="BZ17" s="12">
        <f t="shared" si="21"/>
        <v>12.42</v>
      </c>
      <c r="CA17" s="48">
        <v>12.42</v>
      </c>
      <c r="CB17" s="167">
        <v>60</v>
      </c>
      <c r="CC17" s="167"/>
      <c r="CD17" s="12">
        <f t="shared" si="22"/>
        <v>12.42</v>
      </c>
      <c r="CE17" s="48">
        <v>12.42</v>
      </c>
      <c r="CF17" s="167">
        <v>60</v>
      </c>
      <c r="CG17" s="167"/>
      <c r="CH17" s="84">
        <f t="shared" si="5"/>
        <v>12.42</v>
      </c>
      <c r="CI17" s="53"/>
      <c r="CJ17" s="59" t="s">
        <v>83</v>
      </c>
      <c r="CK17" s="60">
        <v>4854.6875</v>
      </c>
    </row>
    <row r="18" spans="1:90" ht="15.75" thickBot="1" x14ac:dyDescent="0.3">
      <c r="A18" s="2" t="s">
        <v>9</v>
      </c>
      <c r="B18" s="48">
        <v>12.42</v>
      </c>
      <c r="C18" s="168">
        <v>60</v>
      </c>
      <c r="D18" s="168"/>
      <c r="E18" s="73">
        <f t="shared" si="0"/>
        <v>12.42</v>
      </c>
      <c r="F18" s="48">
        <v>12.42</v>
      </c>
      <c r="G18" s="168">
        <v>60</v>
      </c>
      <c r="H18" s="168"/>
      <c r="I18" s="12">
        <f t="shared" si="1"/>
        <v>12.42</v>
      </c>
      <c r="J18" s="48">
        <v>12.42</v>
      </c>
      <c r="K18" s="168">
        <v>60</v>
      </c>
      <c r="L18" s="168"/>
      <c r="M18" s="12">
        <f t="shared" si="6"/>
        <v>12.42</v>
      </c>
      <c r="N18" s="11">
        <f t="shared" si="2"/>
        <v>12.42</v>
      </c>
      <c r="O18" s="168">
        <v>60</v>
      </c>
      <c r="P18" s="168"/>
      <c r="Q18" s="12">
        <f t="shared" si="3"/>
        <v>12.42</v>
      </c>
      <c r="R18" s="11">
        <v>1.144955325</v>
      </c>
      <c r="S18" s="168">
        <f t="shared" si="7"/>
        <v>60</v>
      </c>
      <c r="T18" s="168"/>
      <c r="U18" s="12">
        <f t="shared" si="8"/>
        <v>1.1449549999999999</v>
      </c>
      <c r="V18" s="48">
        <v>12.42</v>
      </c>
      <c r="W18" s="168">
        <v>60</v>
      </c>
      <c r="X18" s="168"/>
      <c r="Y18" s="12">
        <f t="shared" si="9"/>
        <v>12.42</v>
      </c>
      <c r="Z18" s="70">
        <v>12.42</v>
      </c>
      <c r="AA18" s="65">
        <v>60</v>
      </c>
      <c r="AB18" s="66">
        <v>1.4597039999999999</v>
      </c>
      <c r="AC18" s="48">
        <v>12.42</v>
      </c>
      <c r="AD18" s="168">
        <v>60</v>
      </c>
      <c r="AE18" s="168"/>
      <c r="AF18" s="12">
        <f t="shared" si="10"/>
        <v>12.42</v>
      </c>
      <c r="AG18" s="48">
        <v>12.42</v>
      </c>
      <c r="AH18" s="168">
        <v>60</v>
      </c>
      <c r="AI18" s="168"/>
      <c r="AJ18" s="12">
        <f t="shared" si="11"/>
        <v>12.42</v>
      </c>
      <c r="AK18" s="48">
        <v>12.42</v>
      </c>
      <c r="AL18" s="168">
        <v>60</v>
      </c>
      <c r="AM18" s="168"/>
      <c r="AN18" s="12">
        <f t="shared" si="12"/>
        <v>12.42</v>
      </c>
      <c r="AO18" s="48">
        <v>12.42</v>
      </c>
      <c r="AP18" s="168">
        <v>60</v>
      </c>
      <c r="AQ18" s="168"/>
      <c r="AR18" s="12">
        <f t="shared" si="13"/>
        <v>12.42</v>
      </c>
      <c r="AS18" s="48">
        <v>12.42</v>
      </c>
      <c r="AT18" s="168">
        <v>60</v>
      </c>
      <c r="AU18" s="168"/>
      <c r="AV18" s="12">
        <f t="shared" si="14"/>
        <v>12.42</v>
      </c>
      <c r="AW18" s="48">
        <v>12.42</v>
      </c>
      <c r="AX18" s="168">
        <v>60</v>
      </c>
      <c r="AY18" s="168"/>
      <c r="AZ18" s="12">
        <f t="shared" si="15"/>
        <v>12.42</v>
      </c>
      <c r="BA18" s="48">
        <v>12.42</v>
      </c>
      <c r="BB18" s="168">
        <v>60</v>
      </c>
      <c r="BC18" s="168"/>
      <c r="BD18" s="73">
        <f t="shared" si="16"/>
        <v>12.42</v>
      </c>
      <c r="BE18" s="48">
        <v>12.42</v>
      </c>
      <c r="BF18" s="169">
        <v>1</v>
      </c>
      <c r="BG18" s="170"/>
      <c r="BH18" s="73">
        <f t="shared" si="4"/>
        <v>0.20699999999999999</v>
      </c>
      <c r="BI18" s="31">
        <v>6</v>
      </c>
      <c r="BJ18" s="48">
        <f t="shared" si="17"/>
        <v>1.242</v>
      </c>
      <c r="BK18" s="48">
        <v>12.42</v>
      </c>
      <c r="BL18" s="167">
        <v>60</v>
      </c>
      <c r="BM18" s="167"/>
      <c r="BN18" s="48">
        <f t="shared" si="18"/>
        <v>12.42</v>
      </c>
      <c r="BO18" s="48">
        <v>12.42</v>
      </c>
      <c r="BP18" s="171">
        <v>60</v>
      </c>
      <c r="BQ18" s="172"/>
      <c r="BR18" s="12">
        <f t="shared" si="19"/>
        <v>12.42</v>
      </c>
      <c r="BS18" s="48">
        <v>12.42</v>
      </c>
      <c r="BT18" s="167">
        <v>60</v>
      </c>
      <c r="BU18" s="167"/>
      <c r="BV18" s="12">
        <f t="shared" si="20"/>
        <v>12.42</v>
      </c>
      <c r="BW18" s="48">
        <v>12.42</v>
      </c>
      <c r="BX18" s="167">
        <v>60</v>
      </c>
      <c r="BY18" s="167"/>
      <c r="BZ18" s="12">
        <f t="shared" si="21"/>
        <v>12.42</v>
      </c>
      <c r="CA18" s="48">
        <v>12.42</v>
      </c>
      <c r="CB18" s="167">
        <v>60</v>
      </c>
      <c r="CC18" s="167"/>
      <c r="CD18" s="12">
        <f t="shared" si="22"/>
        <v>12.42</v>
      </c>
      <c r="CE18" s="48">
        <v>12.42</v>
      </c>
      <c r="CF18" s="167">
        <v>60</v>
      </c>
      <c r="CG18" s="167"/>
      <c r="CH18" s="84">
        <f t="shared" si="5"/>
        <v>12.42</v>
      </c>
      <c r="CI18" s="53"/>
      <c r="CJ18" s="61" t="s">
        <v>84</v>
      </c>
      <c r="CK18" s="62">
        <v>4764.8366533864546</v>
      </c>
    </row>
    <row r="19" spans="1:90" ht="15.75" thickBot="1" x14ac:dyDescent="0.3">
      <c r="A19" s="2" t="s">
        <v>10</v>
      </c>
      <c r="B19" s="48">
        <v>27</v>
      </c>
      <c r="C19" s="168">
        <v>60</v>
      </c>
      <c r="D19" s="168"/>
      <c r="E19" s="73">
        <f t="shared" si="0"/>
        <v>27</v>
      </c>
      <c r="F19" s="48">
        <v>27</v>
      </c>
      <c r="G19" s="168">
        <v>60</v>
      </c>
      <c r="H19" s="168"/>
      <c r="I19" s="12">
        <f t="shared" si="1"/>
        <v>27</v>
      </c>
      <c r="J19" s="48">
        <v>27</v>
      </c>
      <c r="K19" s="168">
        <v>60</v>
      </c>
      <c r="L19" s="168"/>
      <c r="M19" s="12">
        <f t="shared" si="6"/>
        <v>27</v>
      </c>
      <c r="N19" s="11">
        <f t="shared" si="2"/>
        <v>27</v>
      </c>
      <c r="O19" s="168">
        <v>60</v>
      </c>
      <c r="P19" s="168"/>
      <c r="Q19" s="12">
        <f t="shared" si="3"/>
        <v>27</v>
      </c>
      <c r="R19" s="11">
        <v>2.0907898399999998</v>
      </c>
      <c r="S19" s="168">
        <f t="shared" si="7"/>
        <v>60</v>
      </c>
      <c r="T19" s="168"/>
      <c r="U19" s="12">
        <f t="shared" si="8"/>
        <v>2.0907900000000001</v>
      </c>
      <c r="V19" s="48">
        <v>27</v>
      </c>
      <c r="W19" s="168">
        <v>60</v>
      </c>
      <c r="X19" s="168"/>
      <c r="Y19" s="12">
        <f t="shared" si="9"/>
        <v>27</v>
      </c>
      <c r="Z19" s="70">
        <v>27</v>
      </c>
      <c r="AA19" s="65">
        <v>60</v>
      </c>
      <c r="AB19" s="66">
        <v>2.6655487999999998</v>
      </c>
      <c r="AC19" s="48">
        <v>27</v>
      </c>
      <c r="AD19" s="168">
        <v>60</v>
      </c>
      <c r="AE19" s="168"/>
      <c r="AF19" s="12">
        <f t="shared" si="10"/>
        <v>27</v>
      </c>
      <c r="AG19" s="48">
        <v>27</v>
      </c>
      <c r="AH19" s="168">
        <v>60</v>
      </c>
      <c r="AI19" s="168"/>
      <c r="AJ19" s="12">
        <f t="shared" si="11"/>
        <v>27</v>
      </c>
      <c r="AK19" s="48">
        <v>27</v>
      </c>
      <c r="AL19" s="168">
        <v>60</v>
      </c>
      <c r="AM19" s="168"/>
      <c r="AN19" s="12">
        <f t="shared" si="12"/>
        <v>27</v>
      </c>
      <c r="AO19" s="48">
        <v>27</v>
      </c>
      <c r="AP19" s="168">
        <v>60</v>
      </c>
      <c r="AQ19" s="168"/>
      <c r="AR19" s="12">
        <f t="shared" si="13"/>
        <v>27</v>
      </c>
      <c r="AS19" s="48">
        <v>27</v>
      </c>
      <c r="AT19" s="168">
        <v>60</v>
      </c>
      <c r="AU19" s="168"/>
      <c r="AV19" s="12">
        <f t="shared" si="14"/>
        <v>27</v>
      </c>
      <c r="AW19" s="48">
        <v>27</v>
      </c>
      <c r="AX19" s="168">
        <v>60</v>
      </c>
      <c r="AY19" s="168"/>
      <c r="AZ19" s="12">
        <f t="shared" si="15"/>
        <v>27</v>
      </c>
      <c r="BA19" s="48">
        <v>27</v>
      </c>
      <c r="BB19" s="168">
        <v>60</v>
      </c>
      <c r="BC19" s="168"/>
      <c r="BD19" s="73">
        <f t="shared" si="16"/>
        <v>27</v>
      </c>
      <c r="BE19" s="48">
        <v>27</v>
      </c>
      <c r="BF19" s="169">
        <v>1</v>
      </c>
      <c r="BG19" s="170"/>
      <c r="BH19" s="73">
        <f t="shared" si="4"/>
        <v>0.45</v>
      </c>
      <c r="BI19" s="31">
        <v>6</v>
      </c>
      <c r="BJ19" s="48">
        <f t="shared" si="17"/>
        <v>2.7</v>
      </c>
      <c r="BK19" s="48">
        <v>27</v>
      </c>
      <c r="BL19" s="167">
        <v>60</v>
      </c>
      <c r="BM19" s="167"/>
      <c r="BN19" s="48">
        <f t="shared" si="18"/>
        <v>27</v>
      </c>
      <c r="BO19" s="48">
        <v>27</v>
      </c>
      <c r="BP19" s="171">
        <v>60</v>
      </c>
      <c r="BQ19" s="172"/>
      <c r="BR19" s="12">
        <f t="shared" si="19"/>
        <v>27</v>
      </c>
      <c r="BS19" s="48">
        <v>27</v>
      </c>
      <c r="BT19" s="167">
        <v>60</v>
      </c>
      <c r="BU19" s="167"/>
      <c r="BV19" s="12">
        <f t="shared" si="20"/>
        <v>27</v>
      </c>
      <c r="BW19" s="48">
        <v>27</v>
      </c>
      <c r="BX19" s="167">
        <v>60</v>
      </c>
      <c r="BY19" s="167"/>
      <c r="BZ19" s="12">
        <f t="shared" si="21"/>
        <v>27</v>
      </c>
      <c r="CA19" s="48">
        <v>27</v>
      </c>
      <c r="CB19" s="167">
        <v>60</v>
      </c>
      <c r="CC19" s="167"/>
      <c r="CD19" s="12">
        <f t="shared" si="22"/>
        <v>27</v>
      </c>
      <c r="CE19" s="48">
        <v>27</v>
      </c>
      <c r="CF19" s="167">
        <v>60</v>
      </c>
      <c r="CG19" s="167"/>
      <c r="CH19" s="84">
        <f t="shared" si="5"/>
        <v>27</v>
      </c>
      <c r="CI19" s="53"/>
      <c r="CJ19" s="40" t="s">
        <v>86</v>
      </c>
      <c r="CK19" s="40"/>
      <c r="CL19" s="41"/>
    </row>
    <row r="20" spans="1:90" ht="15.75" thickBot="1" x14ac:dyDescent="0.3">
      <c r="A20" s="2" t="s">
        <v>11</v>
      </c>
      <c r="B20" s="48">
        <v>27</v>
      </c>
      <c r="C20" s="168">
        <v>60</v>
      </c>
      <c r="D20" s="168"/>
      <c r="E20" s="73">
        <f t="shared" si="0"/>
        <v>27</v>
      </c>
      <c r="F20" s="48">
        <v>27</v>
      </c>
      <c r="G20" s="168">
        <v>60</v>
      </c>
      <c r="H20" s="168"/>
      <c r="I20" s="12">
        <f t="shared" si="1"/>
        <v>27</v>
      </c>
      <c r="J20" s="48">
        <v>27</v>
      </c>
      <c r="K20" s="168">
        <v>60</v>
      </c>
      <c r="L20" s="168"/>
      <c r="M20" s="12">
        <f t="shared" si="6"/>
        <v>27</v>
      </c>
      <c r="N20" s="11">
        <f t="shared" si="2"/>
        <v>27</v>
      </c>
      <c r="O20" s="168">
        <v>60</v>
      </c>
      <c r="P20" s="168"/>
      <c r="Q20" s="12">
        <f t="shared" si="3"/>
        <v>27</v>
      </c>
      <c r="R20" s="11">
        <v>2.0907898399999998</v>
      </c>
      <c r="S20" s="168">
        <f t="shared" si="7"/>
        <v>60</v>
      </c>
      <c r="T20" s="168"/>
      <c r="U20" s="12">
        <f t="shared" si="8"/>
        <v>2.0907900000000001</v>
      </c>
      <c r="V20" s="48">
        <v>27</v>
      </c>
      <c r="W20" s="168">
        <v>60</v>
      </c>
      <c r="X20" s="168"/>
      <c r="Y20" s="12">
        <f t="shared" si="9"/>
        <v>27</v>
      </c>
      <c r="Z20" s="70">
        <v>27</v>
      </c>
      <c r="AA20" s="65">
        <v>60</v>
      </c>
      <c r="AB20" s="66">
        <v>2.6655487999999998</v>
      </c>
      <c r="AC20" s="48">
        <v>27</v>
      </c>
      <c r="AD20" s="168">
        <v>60</v>
      </c>
      <c r="AE20" s="168"/>
      <c r="AF20" s="12">
        <f t="shared" si="10"/>
        <v>27</v>
      </c>
      <c r="AG20" s="48">
        <v>27</v>
      </c>
      <c r="AH20" s="168">
        <v>60</v>
      </c>
      <c r="AI20" s="168"/>
      <c r="AJ20" s="12">
        <f t="shared" si="11"/>
        <v>27</v>
      </c>
      <c r="AK20" s="48">
        <v>27</v>
      </c>
      <c r="AL20" s="168">
        <v>60</v>
      </c>
      <c r="AM20" s="168"/>
      <c r="AN20" s="12">
        <f t="shared" si="12"/>
        <v>27</v>
      </c>
      <c r="AO20" s="48">
        <v>27</v>
      </c>
      <c r="AP20" s="168">
        <v>60</v>
      </c>
      <c r="AQ20" s="168"/>
      <c r="AR20" s="12">
        <f t="shared" si="13"/>
        <v>27</v>
      </c>
      <c r="AS20" s="48">
        <v>27</v>
      </c>
      <c r="AT20" s="168">
        <v>60</v>
      </c>
      <c r="AU20" s="168"/>
      <c r="AV20" s="12">
        <f t="shared" si="14"/>
        <v>27</v>
      </c>
      <c r="AW20" s="48">
        <v>27</v>
      </c>
      <c r="AX20" s="168">
        <v>60</v>
      </c>
      <c r="AY20" s="168"/>
      <c r="AZ20" s="12">
        <f t="shared" si="15"/>
        <v>27</v>
      </c>
      <c r="BA20" s="48">
        <v>27</v>
      </c>
      <c r="BB20" s="168">
        <v>60</v>
      </c>
      <c r="BC20" s="168"/>
      <c r="BD20" s="73">
        <f t="shared" si="16"/>
        <v>27</v>
      </c>
      <c r="BE20" s="48">
        <v>27</v>
      </c>
      <c r="BF20" s="169">
        <v>1</v>
      </c>
      <c r="BG20" s="170"/>
      <c r="BH20" s="73">
        <f t="shared" si="4"/>
        <v>0.45</v>
      </c>
      <c r="BI20" s="31">
        <v>6</v>
      </c>
      <c r="BJ20" s="48">
        <f t="shared" si="17"/>
        <v>2.7</v>
      </c>
      <c r="BK20" s="48">
        <v>27</v>
      </c>
      <c r="BL20" s="167">
        <v>60</v>
      </c>
      <c r="BM20" s="167"/>
      <c r="BN20" s="48">
        <f t="shared" si="18"/>
        <v>27</v>
      </c>
      <c r="BO20" s="48">
        <v>27</v>
      </c>
      <c r="BP20" s="171">
        <v>60</v>
      </c>
      <c r="BQ20" s="172"/>
      <c r="BR20" s="12">
        <f t="shared" si="19"/>
        <v>27</v>
      </c>
      <c r="BS20" s="48">
        <v>27</v>
      </c>
      <c r="BT20" s="167">
        <v>60</v>
      </c>
      <c r="BU20" s="167"/>
      <c r="BV20" s="12">
        <f t="shared" si="20"/>
        <v>27</v>
      </c>
      <c r="BW20" s="48">
        <v>27</v>
      </c>
      <c r="BX20" s="167">
        <v>60</v>
      </c>
      <c r="BY20" s="167"/>
      <c r="BZ20" s="12">
        <f t="shared" si="21"/>
        <v>27</v>
      </c>
      <c r="CA20" s="48">
        <v>27</v>
      </c>
      <c r="CB20" s="167">
        <v>60</v>
      </c>
      <c r="CC20" s="167"/>
      <c r="CD20" s="12">
        <f t="shared" si="22"/>
        <v>27</v>
      </c>
      <c r="CE20" s="48">
        <v>27</v>
      </c>
      <c r="CF20" s="167">
        <v>60</v>
      </c>
      <c r="CG20" s="167"/>
      <c r="CH20" s="84">
        <f t="shared" si="5"/>
        <v>27</v>
      </c>
      <c r="CI20" s="53"/>
      <c r="CJ20" s="105" t="s">
        <v>87</v>
      </c>
      <c r="CK20" s="42">
        <v>0.65</v>
      </c>
      <c r="CL20" s="41"/>
    </row>
    <row r="21" spans="1:90" ht="15.75" thickBot="1" x14ac:dyDescent="0.3">
      <c r="A21" s="2" t="s">
        <v>12</v>
      </c>
      <c r="B21" s="48">
        <v>1.0900000000000001</v>
      </c>
      <c r="C21" s="168">
        <v>60</v>
      </c>
      <c r="D21" s="168"/>
      <c r="E21" s="73">
        <f t="shared" si="0"/>
        <v>1.0900000000000001</v>
      </c>
      <c r="F21" s="48">
        <v>1.0900000000000001</v>
      </c>
      <c r="G21" s="168">
        <v>60</v>
      </c>
      <c r="H21" s="168"/>
      <c r="I21" s="12">
        <f t="shared" si="1"/>
        <v>1.0900000000000001</v>
      </c>
      <c r="J21" s="48">
        <v>1.0900000000000001</v>
      </c>
      <c r="K21" s="168">
        <v>20</v>
      </c>
      <c r="L21" s="168"/>
      <c r="M21" s="12">
        <f t="shared" si="6"/>
        <v>0.36333300000000002</v>
      </c>
      <c r="N21" s="11">
        <f t="shared" si="2"/>
        <v>1.0900000000000001</v>
      </c>
      <c r="O21" s="168">
        <v>60</v>
      </c>
      <c r="P21" s="168"/>
      <c r="Q21" s="12">
        <f t="shared" si="3"/>
        <v>1.0900000000000001</v>
      </c>
      <c r="R21" s="11">
        <v>0.34913598000000001</v>
      </c>
      <c r="S21" s="168">
        <f t="shared" si="7"/>
        <v>20</v>
      </c>
      <c r="T21" s="168"/>
      <c r="U21" s="12">
        <f t="shared" si="8"/>
        <v>0.116379</v>
      </c>
      <c r="V21" s="48">
        <v>1.0900000000000001</v>
      </c>
      <c r="W21" s="168">
        <v>60</v>
      </c>
      <c r="X21" s="168"/>
      <c r="Y21" s="12">
        <f t="shared" si="9"/>
        <v>1.0900000000000001</v>
      </c>
      <c r="Z21" s="71">
        <v>1.0900000000000001</v>
      </c>
      <c r="AA21" s="65">
        <v>60</v>
      </c>
      <c r="AB21" s="66">
        <v>0.42</v>
      </c>
      <c r="AC21" s="48">
        <v>1.0900000000000001</v>
      </c>
      <c r="AD21" s="168">
        <v>60</v>
      </c>
      <c r="AE21" s="168"/>
      <c r="AF21" s="12">
        <f>ROUND(AC21*AD21/60,6)</f>
        <v>1.0900000000000001</v>
      </c>
      <c r="AG21" s="48">
        <v>1.0900000000000001</v>
      </c>
      <c r="AH21" s="168">
        <v>60</v>
      </c>
      <c r="AI21" s="168"/>
      <c r="AJ21" s="12">
        <f>ROUND(AG21*AH21/60,6)</f>
        <v>1.0900000000000001</v>
      </c>
      <c r="AK21" s="48">
        <v>1.0900000000000001</v>
      </c>
      <c r="AL21" s="168">
        <v>20</v>
      </c>
      <c r="AM21" s="168"/>
      <c r="AN21" s="12">
        <f t="shared" si="12"/>
        <v>0.36333300000000002</v>
      </c>
      <c r="AO21" s="48">
        <v>1.0900000000000001</v>
      </c>
      <c r="AP21" s="168">
        <v>20</v>
      </c>
      <c r="AQ21" s="168"/>
      <c r="AR21" s="12">
        <f t="shared" si="13"/>
        <v>0.36333300000000002</v>
      </c>
      <c r="AS21" s="48">
        <v>1.0900000000000001</v>
      </c>
      <c r="AT21" s="168">
        <v>20</v>
      </c>
      <c r="AU21" s="168"/>
      <c r="AV21" s="12">
        <f t="shared" si="14"/>
        <v>0.36333300000000002</v>
      </c>
      <c r="AW21" s="48">
        <v>1.0900000000000001</v>
      </c>
      <c r="AX21" s="168">
        <v>20</v>
      </c>
      <c r="AY21" s="168"/>
      <c r="AZ21" s="12">
        <f t="shared" si="15"/>
        <v>0.36333300000000002</v>
      </c>
      <c r="BA21" s="48">
        <v>1.0900000000000001</v>
      </c>
      <c r="BB21" s="168">
        <v>20</v>
      </c>
      <c r="BC21" s="168"/>
      <c r="BD21" s="73">
        <f t="shared" si="16"/>
        <v>0.36333300000000002</v>
      </c>
      <c r="BE21" s="48">
        <v>1.1399999999999999</v>
      </c>
      <c r="BF21" s="169">
        <v>1</v>
      </c>
      <c r="BG21" s="170"/>
      <c r="BH21" s="73">
        <f t="shared" si="4"/>
        <v>1.9E-2</v>
      </c>
      <c r="BI21" s="31">
        <v>6</v>
      </c>
      <c r="BJ21" s="48">
        <f t="shared" si="17"/>
        <v>0.114</v>
      </c>
      <c r="BK21" s="48">
        <v>1.0900000000000001</v>
      </c>
      <c r="BL21" s="167">
        <v>20</v>
      </c>
      <c r="BM21" s="167"/>
      <c r="BN21" s="48">
        <f t="shared" si="18"/>
        <v>0.36333300000000002</v>
      </c>
      <c r="BO21" s="48">
        <v>1.0900000000000001</v>
      </c>
      <c r="BP21" s="167">
        <v>20</v>
      </c>
      <c r="BQ21" s="167"/>
      <c r="BR21" s="12">
        <f t="shared" si="19"/>
        <v>0.36333300000000002</v>
      </c>
      <c r="BS21" s="48">
        <v>1.0900000000000001</v>
      </c>
      <c r="BT21" s="167">
        <v>20</v>
      </c>
      <c r="BU21" s="167"/>
      <c r="BV21" s="12">
        <f t="shared" si="20"/>
        <v>0.36333300000000002</v>
      </c>
      <c r="BW21" s="48">
        <v>1.0900000000000001</v>
      </c>
      <c r="BX21" s="167">
        <v>20</v>
      </c>
      <c r="BY21" s="167"/>
      <c r="BZ21" s="12">
        <f t="shared" si="21"/>
        <v>0.36333300000000002</v>
      </c>
      <c r="CA21" s="48">
        <v>1.0900000000000001</v>
      </c>
      <c r="CB21" s="167">
        <v>20</v>
      </c>
      <c r="CC21" s="167"/>
      <c r="CD21" s="12">
        <f t="shared" si="22"/>
        <v>0.36333300000000002</v>
      </c>
      <c r="CE21" s="48">
        <v>1.0900000000000001</v>
      </c>
      <c r="CF21" s="167">
        <v>60</v>
      </c>
      <c r="CG21" s="167"/>
      <c r="CH21" s="84">
        <f t="shared" si="5"/>
        <v>1.0900000000000001</v>
      </c>
      <c r="CI21" s="53"/>
      <c r="CJ21" s="105" t="s">
        <v>88</v>
      </c>
      <c r="CK21" s="42">
        <v>0.65</v>
      </c>
      <c r="CL21" s="41"/>
    </row>
    <row r="22" spans="1:90" ht="15.75" thickBot="1" x14ac:dyDescent="0.3">
      <c r="A22" s="4" t="s">
        <v>147</v>
      </c>
      <c r="B22" s="48">
        <v>1.04</v>
      </c>
      <c r="C22" s="168"/>
      <c r="D22" s="168"/>
      <c r="E22" s="73"/>
      <c r="F22" s="48">
        <v>1.04</v>
      </c>
      <c r="G22" s="168"/>
      <c r="H22" s="168"/>
      <c r="I22" s="12"/>
      <c r="J22" s="48">
        <v>1.04</v>
      </c>
      <c r="K22" s="168"/>
      <c r="L22" s="168"/>
      <c r="M22" s="12"/>
      <c r="N22" s="11"/>
      <c r="O22" s="168"/>
      <c r="P22" s="168"/>
      <c r="Q22" s="12"/>
      <c r="R22" s="11"/>
      <c r="S22" s="168"/>
      <c r="T22" s="168"/>
      <c r="U22" s="12"/>
      <c r="V22" s="48">
        <v>1.04</v>
      </c>
      <c r="W22" s="168"/>
      <c r="X22" s="168"/>
      <c r="Y22" s="12"/>
      <c r="Z22">
        <v>1.04</v>
      </c>
      <c r="AA22" s="65"/>
      <c r="AB22" s="66"/>
      <c r="AC22" s="48">
        <v>1.04</v>
      </c>
      <c r="AD22" s="168"/>
      <c r="AE22" s="168"/>
      <c r="AF22" s="12"/>
      <c r="AG22" s="48">
        <v>1.04</v>
      </c>
      <c r="AH22" s="168"/>
      <c r="AI22" s="168"/>
      <c r="AJ22" s="12"/>
      <c r="AK22" s="48">
        <v>1.04</v>
      </c>
      <c r="AL22" s="168"/>
      <c r="AM22" s="168"/>
      <c r="AN22" s="12"/>
      <c r="AO22" s="48">
        <v>1.04</v>
      </c>
      <c r="AP22" s="168"/>
      <c r="AQ22" s="168"/>
      <c r="AR22" s="12"/>
      <c r="AS22" s="48">
        <v>0.65</v>
      </c>
      <c r="AT22" s="168"/>
      <c r="AU22" s="168"/>
      <c r="AV22" s="12"/>
      <c r="AW22" s="48">
        <v>0.65</v>
      </c>
      <c r="AX22" s="168"/>
      <c r="AY22" s="168"/>
      <c r="AZ22" s="12"/>
      <c r="BA22" s="48">
        <v>0.65</v>
      </c>
      <c r="BB22" s="168"/>
      <c r="BC22" s="168"/>
      <c r="BD22" s="73"/>
      <c r="BE22" s="48">
        <v>1.0900000000000001</v>
      </c>
      <c r="BF22" s="169"/>
      <c r="BG22" s="170"/>
      <c r="BH22" s="73"/>
      <c r="BI22" s="31"/>
      <c r="BJ22" s="48">
        <f t="shared" si="17"/>
        <v>0</v>
      </c>
      <c r="BK22" s="48">
        <v>0.65</v>
      </c>
      <c r="BL22" s="167"/>
      <c r="BM22" s="167"/>
      <c r="BN22" s="48"/>
      <c r="BO22" s="48">
        <v>0.65</v>
      </c>
      <c r="BP22" s="167"/>
      <c r="BQ22" s="167"/>
      <c r="BR22" s="12"/>
      <c r="BS22" s="48">
        <v>0.65</v>
      </c>
      <c r="BT22" s="167"/>
      <c r="BU22" s="167"/>
      <c r="BV22" s="12"/>
      <c r="BW22" s="48">
        <v>0.65</v>
      </c>
      <c r="BX22" s="167"/>
      <c r="BY22" s="167"/>
      <c r="BZ22" s="12"/>
      <c r="CA22" s="48">
        <v>0.48</v>
      </c>
      <c r="CB22" s="167">
        <v>60</v>
      </c>
      <c r="CC22" s="167"/>
      <c r="CD22" s="13">
        <f t="shared" si="22"/>
        <v>0.48</v>
      </c>
      <c r="CE22" s="48">
        <v>1.04</v>
      </c>
      <c r="CF22" s="167"/>
      <c r="CG22" s="167"/>
      <c r="CH22" s="85"/>
      <c r="CI22" s="54"/>
      <c r="CJ22" s="105" t="s">
        <v>135</v>
      </c>
      <c r="CK22" s="42">
        <v>1.0900000000000001</v>
      </c>
    </row>
    <row r="23" spans="1:90" ht="15.75" thickBot="1" x14ac:dyDescent="0.3">
      <c r="A23" s="3" t="s">
        <v>13</v>
      </c>
      <c r="B23" s="48">
        <v>2.2374501992031881</v>
      </c>
      <c r="C23" s="168">
        <v>2</v>
      </c>
      <c r="D23" s="168"/>
      <c r="E23" s="73">
        <f t="shared" ref="E23:E27" si="23">ROUND(B23*C23/60,6)</f>
        <v>7.4581999999999996E-2</v>
      </c>
      <c r="F23" s="48">
        <v>2.2374501992031881</v>
      </c>
      <c r="G23" s="168">
        <v>2</v>
      </c>
      <c r="H23" s="168"/>
      <c r="I23" s="12">
        <f t="shared" ref="I23:I27" si="24">ROUND(F23*G23/60,6)</f>
        <v>7.4581999999999996E-2</v>
      </c>
      <c r="J23" s="48">
        <v>2.2374501992031881</v>
      </c>
      <c r="K23" s="168">
        <v>2</v>
      </c>
      <c r="L23" s="168"/>
      <c r="M23" s="12">
        <f t="shared" si="6"/>
        <v>7.4581999999999996E-2</v>
      </c>
      <c r="N23" s="11">
        <f t="shared" ref="N23:N27" si="25">F23</f>
        <v>2.2374501992031881</v>
      </c>
      <c r="O23" s="168">
        <v>2</v>
      </c>
      <c r="P23" s="168"/>
      <c r="Q23" s="12">
        <f t="shared" ref="Q23:Q27" si="26">ROUND(N23*O23/60,6)</f>
        <v>7.4581999999999996E-2</v>
      </c>
      <c r="R23" s="11">
        <v>0.55281494999999992</v>
      </c>
      <c r="S23" s="168">
        <v>2</v>
      </c>
      <c r="T23" s="168"/>
      <c r="U23" s="12">
        <f t="shared" si="8"/>
        <v>1.8426999999999999E-2</v>
      </c>
      <c r="V23" s="48">
        <v>2.2374501992031881</v>
      </c>
      <c r="W23" s="168">
        <v>2</v>
      </c>
      <c r="X23" s="168"/>
      <c r="Y23" s="12">
        <f t="shared" si="9"/>
        <v>7.4581999999999996E-2</v>
      </c>
      <c r="Z23" s="67">
        <v>2.2374501992031881</v>
      </c>
      <c r="AA23" s="65">
        <v>2</v>
      </c>
      <c r="AB23" s="12">
        <v>1.8794000000000002E-2</v>
      </c>
      <c r="AC23" s="48">
        <v>2.2374501992031881</v>
      </c>
      <c r="AD23" s="168">
        <v>2</v>
      </c>
      <c r="AE23" s="168"/>
      <c r="AF23" s="12">
        <f t="shared" si="10"/>
        <v>7.4581999999999996E-2</v>
      </c>
      <c r="AG23" s="48">
        <v>2.2374501992031881</v>
      </c>
      <c r="AH23" s="168">
        <v>2</v>
      </c>
      <c r="AI23" s="168"/>
      <c r="AJ23" s="12">
        <f t="shared" ref="AJ23:AJ27" si="27">ROUND(AG23*AH23/60,6)</f>
        <v>7.4581999999999996E-2</v>
      </c>
      <c r="AK23" s="48">
        <v>2.2374501992031881</v>
      </c>
      <c r="AL23" s="168">
        <v>2</v>
      </c>
      <c r="AM23" s="168"/>
      <c r="AN23" s="12">
        <f t="shared" si="12"/>
        <v>7.4581999999999996E-2</v>
      </c>
      <c r="AO23" s="48">
        <v>2.2374501992031881</v>
      </c>
      <c r="AP23" s="168">
        <v>2</v>
      </c>
      <c r="AQ23" s="168"/>
      <c r="AR23" s="12">
        <f t="shared" si="13"/>
        <v>7.4581999999999996E-2</v>
      </c>
      <c r="AS23" s="48">
        <v>2.2374501992031881</v>
      </c>
      <c r="AT23" s="168">
        <v>2</v>
      </c>
      <c r="AU23" s="168"/>
      <c r="AV23" s="12">
        <f t="shared" si="14"/>
        <v>7.4581999999999996E-2</v>
      </c>
      <c r="AW23" s="48">
        <v>2.2374501992031881</v>
      </c>
      <c r="AX23" s="168">
        <v>2</v>
      </c>
      <c r="AY23" s="168"/>
      <c r="AZ23" s="12">
        <f t="shared" si="15"/>
        <v>7.4581999999999996E-2</v>
      </c>
      <c r="BA23" s="48">
        <v>2.2374501992031881</v>
      </c>
      <c r="BB23" s="168">
        <v>2</v>
      </c>
      <c r="BC23" s="168"/>
      <c r="BD23" s="73">
        <f t="shared" si="16"/>
        <v>7.4581999999999996E-2</v>
      </c>
      <c r="BE23" s="48">
        <v>2.2374501992031881</v>
      </c>
      <c r="BF23" s="169">
        <v>1</v>
      </c>
      <c r="BG23" s="170"/>
      <c r="BH23" s="73">
        <f t="shared" ref="BH23:BH27" si="28">ROUND(BE23*BF23/60,6)</f>
        <v>3.7290999999999998E-2</v>
      </c>
      <c r="BI23" s="81">
        <v>60</v>
      </c>
      <c r="BJ23" s="48">
        <f t="shared" si="17"/>
        <v>2.2374501992031881</v>
      </c>
      <c r="BK23" s="48">
        <v>2.2374501992031881</v>
      </c>
      <c r="BL23" s="167">
        <v>2</v>
      </c>
      <c r="BM23" s="167"/>
      <c r="BN23" s="48">
        <f t="shared" si="18"/>
        <v>7.4581999999999996E-2</v>
      </c>
      <c r="BO23" s="48">
        <v>2.2374501992031881</v>
      </c>
      <c r="BP23" s="171">
        <v>2</v>
      </c>
      <c r="BQ23" s="172"/>
      <c r="BR23" s="12">
        <f t="shared" si="19"/>
        <v>7.4581999999999996E-2</v>
      </c>
      <c r="BS23" s="48">
        <v>2.2374501992031881</v>
      </c>
      <c r="BT23" s="171">
        <v>2</v>
      </c>
      <c r="BU23" s="172"/>
      <c r="BV23" s="12">
        <f t="shared" si="20"/>
        <v>7.4581999999999996E-2</v>
      </c>
      <c r="BW23" s="48">
        <v>2.2374501992031881</v>
      </c>
      <c r="BX23" s="167">
        <v>2</v>
      </c>
      <c r="BY23" s="167"/>
      <c r="BZ23" s="12">
        <f t="shared" si="21"/>
        <v>7.4581999999999996E-2</v>
      </c>
      <c r="CA23" s="48">
        <v>2.2374501992031881</v>
      </c>
      <c r="CB23" s="167">
        <v>2</v>
      </c>
      <c r="CC23" s="167"/>
      <c r="CD23" s="12">
        <f t="shared" si="22"/>
        <v>7.4581999999999996E-2</v>
      </c>
      <c r="CE23" s="48">
        <v>2.2374501992031881</v>
      </c>
      <c r="CF23" s="167">
        <v>2</v>
      </c>
      <c r="CG23" s="167"/>
      <c r="CH23" s="84">
        <f t="shared" ref="CH23:CH27" si="29">ROUND(CE23*CF23/60,6)</f>
        <v>7.4581999999999996E-2</v>
      </c>
      <c r="CI23" s="53"/>
      <c r="CJ23" s="105" t="s">
        <v>134</v>
      </c>
      <c r="CK23" s="42">
        <v>0.65</v>
      </c>
    </row>
    <row r="24" spans="1:90" ht="15.75" thickBot="1" x14ac:dyDescent="0.3">
      <c r="A24" s="3" t="s">
        <v>14</v>
      </c>
      <c r="B24" s="48">
        <v>3.1963426294820723</v>
      </c>
      <c r="C24" s="168">
        <v>2</v>
      </c>
      <c r="D24" s="168"/>
      <c r="E24" s="73">
        <f t="shared" si="23"/>
        <v>0.106545</v>
      </c>
      <c r="F24" s="48">
        <v>3.1963426294820723</v>
      </c>
      <c r="G24" s="168">
        <v>2</v>
      </c>
      <c r="H24" s="168"/>
      <c r="I24" s="12">
        <f t="shared" si="24"/>
        <v>0.106545</v>
      </c>
      <c r="J24" s="48">
        <v>3.1963426294820723</v>
      </c>
      <c r="K24" s="168">
        <v>2</v>
      </c>
      <c r="L24" s="168"/>
      <c r="M24" s="12">
        <f t="shared" si="6"/>
        <v>0.106545</v>
      </c>
      <c r="N24" s="11">
        <f t="shared" si="25"/>
        <v>3.1963426294820723</v>
      </c>
      <c r="O24" s="168">
        <v>2</v>
      </c>
      <c r="P24" s="168"/>
      <c r="Q24" s="12">
        <f t="shared" si="26"/>
        <v>0.106545</v>
      </c>
      <c r="R24" s="11">
        <v>0.55281494999999992</v>
      </c>
      <c r="S24" s="168">
        <v>2</v>
      </c>
      <c r="T24" s="168"/>
      <c r="U24" s="12">
        <f t="shared" si="8"/>
        <v>1.8426999999999999E-2</v>
      </c>
      <c r="V24" s="48">
        <v>3.1963426294820723</v>
      </c>
      <c r="W24" s="168">
        <v>2</v>
      </c>
      <c r="X24" s="168"/>
      <c r="Y24" s="12">
        <f t="shared" si="9"/>
        <v>0.106545</v>
      </c>
      <c r="Z24">
        <v>3.1963426294820723</v>
      </c>
      <c r="AA24" s="65">
        <v>2</v>
      </c>
      <c r="AB24" s="12">
        <v>1.8794000000000002E-2</v>
      </c>
      <c r="AC24" s="48">
        <v>3.1963426294820723</v>
      </c>
      <c r="AD24" s="168">
        <v>2</v>
      </c>
      <c r="AE24" s="168"/>
      <c r="AF24" s="12">
        <f t="shared" si="10"/>
        <v>0.106545</v>
      </c>
      <c r="AG24" s="48">
        <v>3.1963426294820723</v>
      </c>
      <c r="AH24" s="168">
        <v>2</v>
      </c>
      <c r="AI24" s="168"/>
      <c r="AJ24" s="12">
        <f t="shared" si="27"/>
        <v>0.106545</v>
      </c>
      <c r="AK24" s="48">
        <v>3.1963426294820723</v>
      </c>
      <c r="AL24" s="168">
        <v>2</v>
      </c>
      <c r="AM24" s="168"/>
      <c r="AN24" s="12">
        <f t="shared" si="12"/>
        <v>0.106545</v>
      </c>
      <c r="AO24" s="48">
        <v>3.1963426294820723</v>
      </c>
      <c r="AP24" s="168">
        <v>2</v>
      </c>
      <c r="AQ24" s="168"/>
      <c r="AR24" s="12">
        <f t="shared" si="13"/>
        <v>0.106545</v>
      </c>
      <c r="AS24" s="48">
        <v>3.1963426294820723</v>
      </c>
      <c r="AT24" s="168">
        <v>2</v>
      </c>
      <c r="AU24" s="168"/>
      <c r="AV24" s="12">
        <f t="shared" si="14"/>
        <v>0.106545</v>
      </c>
      <c r="AW24" s="48">
        <v>3.1963426294820723</v>
      </c>
      <c r="AX24" s="168">
        <v>2</v>
      </c>
      <c r="AY24" s="168"/>
      <c r="AZ24" s="12">
        <f t="shared" si="15"/>
        <v>0.106545</v>
      </c>
      <c r="BA24" s="48">
        <v>3.1963426294820723</v>
      </c>
      <c r="BB24" s="168">
        <v>2</v>
      </c>
      <c r="BC24" s="168"/>
      <c r="BD24" s="73">
        <f t="shared" si="16"/>
        <v>0.106545</v>
      </c>
      <c r="BE24" s="48">
        <v>3.1963426294820723</v>
      </c>
      <c r="BF24" s="169">
        <v>1</v>
      </c>
      <c r="BG24" s="170"/>
      <c r="BH24" s="73">
        <f t="shared" si="28"/>
        <v>5.3272E-2</v>
      </c>
      <c r="BI24" s="81">
        <v>60</v>
      </c>
      <c r="BJ24" s="48">
        <f t="shared" si="17"/>
        <v>3.1963426294820723</v>
      </c>
      <c r="BK24" s="48">
        <v>3.1963426294820723</v>
      </c>
      <c r="BL24" s="167">
        <v>2</v>
      </c>
      <c r="BM24" s="167"/>
      <c r="BN24" s="48">
        <f t="shared" si="18"/>
        <v>0.106545</v>
      </c>
      <c r="BO24" s="48">
        <v>3.1963426294820723</v>
      </c>
      <c r="BP24" s="171">
        <v>2</v>
      </c>
      <c r="BQ24" s="172"/>
      <c r="BR24" s="12">
        <f t="shared" si="19"/>
        <v>0.106545</v>
      </c>
      <c r="BS24" s="48">
        <v>3.1963426294820723</v>
      </c>
      <c r="BT24" s="171">
        <v>2</v>
      </c>
      <c r="BU24" s="172"/>
      <c r="BV24" s="12">
        <f t="shared" si="20"/>
        <v>0.106545</v>
      </c>
      <c r="BW24" s="48">
        <v>3.1963426294820723</v>
      </c>
      <c r="BX24" s="167">
        <v>2</v>
      </c>
      <c r="BY24" s="167"/>
      <c r="BZ24" s="12">
        <f t="shared" si="21"/>
        <v>0.106545</v>
      </c>
      <c r="CA24" s="48">
        <v>3.1963426294820723</v>
      </c>
      <c r="CB24" s="167">
        <v>2</v>
      </c>
      <c r="CC24" s="167"/>
      <c r="CD24" s="12">
        <f t="shared" si="22"/>
        <v>0.106545</v>
      </c>
      <c r="CE24" s="48">
        <v>3.1963426294820723</v>
      </c>
      <c r="CF24" s="167">
        <v>2</v>
      </c>
      <c r="CG24" s="167"/>
      <c r="CH24" s="84">
        <f t="shared" si="29"/>
        <v>0.106545</v>
      </c>
      <c r="CI24" s="53"/>
      <c r="CJ24" s="105" t="s">
        <v>89</v>
      </c>
      <c r="CK24" s="42">
        <v>0.68</v>
      </c>
    </row>
    <row r="25" spans="1:90" ht="15.75" thickBot="1" x14ac:dyDescent="0.3">
      <c r="A25" s="2" t="s">
        <v>15</v>
      </c>
      <c r="B25" s="48">
        <v>2.6323187250996019</v>
      </c>
      <c r="C25" s="168">
        <v>2</v>
      </c>
      <c r="D25" s="168"/>
      <c r="E25" s="73">
        <f t="shared" si="23"/>
        <v>8.7744000000000003E-2</v>
      </c>
      <c r="F25" s="48">
        <v>2.6323187250996019</v>
      </c>
      <c r="G25" s="168">
        <v>2</v>
      </c>
      <c r="H25" s="168"/>
      <c r="I25" s="12">
        <f t="shared" si="24"/>
        <v>8.7744000000000003E-2</v>
      </c>
      <c r="J25" s="48">
        <v>2.6323187250996019</v>
      </c>
      <c r="K25" s="168">
        <v>2</v>
      </c>
      <c r="L25" s="168"/>
      <c r="M25" s="12">
        <f t="shared" si="6"/>
        <v>8.7744000000000003E-2</v>
      </c>
      <c r="N25" s="11">
        <f t="shared" si="25"/>
        <v>2.6323187250996019</v>
      </c>
      <c r="O25" s="168">
        <v>2</v>
      </c>
      <c r="P25" s="168"/>
      <c r="Q25" s="12">
        <f t="shared" si="26"/>
        <v>8.7744000000000003E-2</v>
      </c>
      <c r="R25" s="11">
        <v>2.3978908499999996</v>
      </c>
      <c r="S25" s="168">
        <v>2</v>
      </c>
      <c r="T25" s="168"/>
      <c r="U25" s="12">
        <f t="shared" si="8"/>
        <v>7.9930000000000001E-2</v>
      </c>
      <c r="V25" s="48">
        <v>2.6323187250996019</v>
      </c>
      <c r="W25" s="168">
        <v>2</v>
      </c>
      <c r="X25" s="168"/>
      <c r="Y25" s="12">
        <f t="shared" si="9"/>
        <v>8.7744000000000003E-2</v>
      </c>
      <c r="Z25" s="67">
        <v>2.6323187250996019</v>
      </c>
      <c r="AA25" s="65">
        <v>2</v>
      </c>
      <c r="AB25" s="12">
        <v>8.1521999999999997E-2</v>
      </c>
      <c r="AC25" s="48">
        <v>2.6323187250996019</v>
      </c>
      <c r="AD25" s="168">
        <v>2</v>
      </c>
      <c r="AE25" s="168"/>
      <c r="AF25" s="12">
        <f t="shared" si="10"/>
        <v>8.7744000000000003E-2</v>
      </c>
      <c r="AG25" s="48">
        <v>2.6323187250996019</v>
      </c>
      <c r="AH25" s="168">
        <v>2</v>
      </c>
      <c r="AI25" s="168"/>
      <c r="AJ25" s="12">
        <f t="shared" si="27"/>
        <v>8.7744000000000003E-2</v>
      </c>
      <c r="AK25" s="48">
        <v>2.6323187250996019</v>
      </c>
      <c r="AL25" s="168">
        <v>2</v>
      </c>
      <c r="AM25" s="168"/>
      <c r="AN25" s="12">
        <f t="shared" si="12"/>
        <v>8.7744000000000003E-2</v>
      </c>
      <c r="AO25" s="48">
        <v>2.6323187250996019</v>
      </c>
      <c r="AP25" s="168">
        <v>2</v>
      </c>
      <c r="AQ25" s="168"/>
      <c r="AR25" s="12">
        <f t="shared" si="13"/>
        <v>8.7744000000000003E-2</v>
      </c>
      <c r="AS25" s="48">
        <v>2.6323187250996019</v>
      </c>
      <c r="AT25" s="168">
        <v>2</v>
      </c>
      <c r="AU25" s="168"/>
      <c r="AV25" s="12">
        <f t="shared" si="14"/>
        <v>8.7744000000000003E-2</v>
      </c>
      <c r="AW25" s="48">
        <v>2.6323187250996019</v>
      </c>
      <c r="AX25" s="168">
        <v>2</v>
      </c>
      <c r="AY25" s="168"/>
      <c r="AZ25" s="12">
        <f t="shared" si="15"/>
        <v>8.7744000000000003E-2</v>
      </c>
      <c r="BA25" s="48">
        <v>2.6323187250996019</v>
      </c>
      <c r="BB25" s="168">
        <v>2</v>
      </c>
      <c r="BC25" s="168"/>
      <c r="BD25" s="73">
        <f t="shared" si="16"/>
        <v>8.7744000000000003E-2</v>
      </c>
      <c r="BE25" s="48">
        <v>2.6323187250996019</v>
      </c>
      <c r="BF25" s="169">
        <v>1</v>
      </c>
      <c r="BG25" s="170"/>
      <c r="BH25" s="73">
        <f t="shared" si="28"/>
        <v>4.3872000000000001E-2</v>
      </c>
      <c r="BI25" s="81">
        <v>60</v>
      </c>
      <c r="BJ25" s="48">
        <f t="shared" si="17"/>
        <v>2.6323187250996019</v>
      </c>
      <c r="BK25" s="48">
        <v>2.6323187250996019</v>
      </c>
      <c r="BL25" s="167">
        <v>2</v>
      </c>
      <c r="BM25" s="167"/>
      <c r="BN25" s="48">
        <f t="shared" si="18"/>
        <v>8.7744000000000003E-2</v>
      </c>
      <c r="BO25" s="48">
        <v>2.6323187250996019</v>
      </c>
      <c r="BP25" s="171">
        <v>2</v>
      </c>
      <c r="BQ25" s="172"/>
      <c r="BR25" s="12">
        <f t="shared" si="19"/>
        <v>8.7744000000000003E-2</v>
      </c>
      <c r="BS25" s="48">
        <v>2.6323187250996019</v>
      </c>
      <c r="BT25" s="171">
        <v>2</v>
      </c>
      <c r="BU25" s="172"/>
      <c r="BV25" s="12">
        <f t="shared" si="20"/>
        <v>8.7744000000000003E-2</v>
      </c>
      <c r="BW25" s="48">
        <v>2.6323187250996019</v>
      </c>
      <c r="BX25" s="167">
        <v>2</v>
      </c>
      <c r="BY25" s="167"/>
      <c r="BZ25" s="12">
        <f t="shared" si="21"/>
        <v>8.7744000000000003E-2</v>
      </c>
      <c r="CA25" s="48">
        <v>2.6323187250996019</v>
      </c>
      <c r="CB25" s="167">
        <v>2</v>
      </c>
      <c r="CC25" s="167"/>
      <c r="CD25" s="12">
        <f t="shared" si="22"/>
        <v>8.7744000000000003E-2</v>
      </c>
      <c r="CE25" s="48">
        <v>2.6323187250996019</v>
      </c>
      <c r="CF25" s="167">
        <v>2</v>
      </c>
      <c r="CG25" s="167"/>
      <c r="CH25" s="84">
        <f t="shared" si="29"/>
        <v>8.7744000000000003E-2</v>
      </c>
      <c r="CI25" s="53"/>
      <c r="CJ25" s="105" t="s">
        <v>136</v>
      </c>
      <c r="CK25" s="42">
        <v>1.25</v>
      </c>
    </row>
    <row r="26" spans="1:90" ht="15.75" thickBot="1" x14ac:dyDescent="0.3">
      <c r="A26" s="2" t="s">
        <v>16</v>
      </c>
      <c r="B26" s="48">
        <v>3.1963426294820723</v>
      </c>
      <c r="C26" s="168">
        <v>2</v>
      </c>
      <c r="D26" s="168"/>
      <c r="E26" s="73">
        <f t="shared" si="23"/>
        <v>0.106545</v>
      </c>
      <c r="F26" s="48">
        <v>3.1963426294820723</v>
      </c>
      <c r="G26" s="168">
        <v>2</v>
      </c>
      <c r="H26" s="168"/>
      <c r="I26" s="12">
        <f t="shared" si="24"/>
        <v>0.106545</v>
      </c>
      <c r="J26" s="48">
        <v>3.1963426294820723</v>
      </c>
      <c r="K26" s="168">
        <v>2</v>
      </c>
      <c r="L26" s="168"/>
      <c r="M26" s="12">
        <f t="shared" si="6"/>
        <v>0.106545</v>
      </c>
      <c r="N26" s="11">
        <f t="shared" si="25"/>
        <v>3.1963426294820723</v>
      </c>
      <c r="O26" s="168">
        <v>2</v>
      </c>
      <c r="P26" s="168"/>
      <c r="Q26" s="12">
        <f t="shared" si="26"/>
        <v>0.106545</v>
      </c>
      <c r="R26" s="11">
        <v>2.9117380499999994</v>
      </c>
      <c r="S26" s="168">
        <v>2</v>
      </c>
      <c r="T26" s="168"/>
      <c r="U26" s="12">
        <f t="shared" si="8"/>
        <v>9.7058000000000005E-2</v>
      </c>
      <c r="V26" s="48">
        <v>3.1963426294820723</v>
      </c>
      <c r="W26" s="168">
        <v>2</v>
      </c>
      <c r="X26" s="168"/>
      <c r="Y26" s="12">
        <f t="shared" si="9"/>
        <v>0.106545</v>
      </c>
      <c r="Z26">
        <v>3.1963426294820723</v>
      </c>
      <c r="AA26" s="65">
        <v>2</v>
      </c>
      <c r="AB26" s="12">
        <v>9.8990999999999996E-2</v>
      </c>
      <c r="AC26" s="48">
        <v>3.1963426294820723</v>
      </c>
      <c r="AD26" s="168">
        <v>2</v>
      </c>
      <c r="AE26" s="168"/>
      <c r="AF26" s="12">
        <f t="shared" si="10"/>
        <v>0.106545</v>
      </c>
      <c r="AG26" s="48">
        <v>3.1963426294820723</v>
      </c>
      <c r="AH26" s="168">
        <v>2</v>
      </c>
      <c r="AI26" s="168"/>
      <c r="AJ26" s="12">
        <f t="shared" si="27"/>
        <v>0.106545</v>
      </c>
      <c r="AK26" s="48">
        <v>3.1963426294820723</v>
      </c>
      <c r="AL26" s="168">
        <v>2</v>
      </c>
      <c r="AM26" s="168"/>
      <c r="AN26" s="12">
        <f t="shared" si="12"/>
        <v>0.106545</v>
      </c>
      <c r="AO26" s="48">
        <v>3.1963426294820723</v>
      </c>
      <c r="AP26" s="168">
        <v>2</v>
      </c>
      <c r="AQ26" s="168"/>
      <c r="AR26" s="12">
        <f t="shared" si="13"/>
        <v>0.106545</v>
      </c>
      <c r="AS26" s="48">
        <v>3.1963426294820723</v>
      </c>
      <c r="AT26" s="168">
        <v>2</v>
      </c>
      <c r="AU26" s="168"/>
      <c r="AV26" s="12">
        <f t="shared" si="14"/>
        <v>0.106545</v>
      </c>
      <c r="AW26" s="48">
        <v>3.1963426294820723</v>
      </c>
      <c r="AX26" s="168">
        <v>2</v>
      </c>
      <c r="AY26" s="168"/>
      <c r="AZ26" s="12">
        <f t="shared" si="15"/>
        <v>0.106545</v>
      </c>
      <c r="BA26" s="48">
        <v>3.1963426294820723</v>
      </c>
      <c r="BB26" s="168">
        <v>2</v>
      </c>
      <c r="BC26" s="168"/>
      <c r="BD26" s="73">
        <f t="shared" si="16"/>
        <v>0.106545</v>
      </c>
      <c r="BE26" s="48">
        <v>3.1963426294820723</v>
      </c>
      <c r="BF26" s="169">
        <v>1</v>
      </c>
      <c r="BG26" s="170"/>
      <c r="BH26" s="73">
        <f t="shared" si="28"/>
        <v>5.3272E-2</v>
      </c>
      <c r="BI26" s="81">
        <v>60</v>
      </c>
      <c r="BJ26" s="48">
        <f t="shared" si="17"/>
        <v>3.1963426294820723</v>
      </c>
      <c r="BK26" s="48">
        <v>3.1963426294820723</v>
      </c>
      <c r="BL26" s="167">
        <v>2</v>
      </c>
      <c r="BM26" s="167"/>
      <c r="BN26" s="48">
        <f t="shared" si="18"/>
        <v>0.106545</v>
      </c>
      <c r="BO26" s="48">
        <v>3.1963426294820723</v>
      </c>
      <c r="BP26" s="171">
        <v>2</v>
      </c>
      <c r="BQ26" s="172"/>
      <c r="BR26" s="12">
        <f t="shared" si="19"/>
        <v>0.106545</v>
      </c>
      <c r="BS26" s="48">
        <v>3.1963426294820723</v>
      </c>
      <c r="BT26" s="171">
        <v>2</v>
      </c>
      <c r="BU26" s="172"/>
      <c r="BV26" s="12">
        <f t="shared" si="20"/>
        <v>0.106545</v>
      </c>
      <c r="BW26" s="48">
        <v>3.1963426294820723</v>
      </c>
      <c r="BX26" s="167">
        <v>2</v>
      </c>
      <c r="BY26" s="167"/>
      <c r="BZ26" s="12">
        <f t="shared" si="21"/>
        <v>0.106545</v>
      </c>
      <c r="CA26" s="48">
        <v>3.1963426294820723</v>
      </c>
      <c r="CB26" s="167">
        <v>2</v>
      </c>
      <c r="CC26" s="167"/>
      <c r="CD26" s="12">
        <f t="shared" si="22"/>
        <v>0.106545</v>
      </c>
      <c r="CE26" s="48">
        <v>3.1963426294820723</v>
      </c>
      <c r="CF26" s="167">
        <v>2</v>
      </c>
      <c r="CG26" s="167"/>
      <c r="CH26" s="84">
        <f t="shared" si="29"/>
        <v>0.106545</v>
      </c>
      <c r="CI26" s="53"/>
      <c r="CJ26" s="105" t="s">
        <v>137</v>
      </c>
      <c r="CK26" s="42">
        <v>6.88</v>
      </c>
    </row>
    <row r="27" spans="1:90" ht="15.75" thickBot="1" x14ac:dyDescent="0.3">
      <c r="A27" s="2" t="s">
        <v>17</v>
      </c>
      <c r="B27" s="48">
        <v>5.5936254980079694</v>
      </c>
      <c r="C27" s="168">
        <v>2</v>
      </c>
      <c r="D27" s="168"/>
      <c r="E27" s="73">
        <f t="shared" si="23"/>
        <v>0.18645400000000001</v>
      </c>
      <c r="F27" s="48">
        <v>5.5936254980079694</v>
      </c>
      <c r="G27" s="168">
        <v>2</v>
      </c>
      <c r="H27" s="168"/>
      <c r="I27" s="12">
        <f t="shared" si="24"/>
        <v>0.18645400000000001</v>
      </c>
      <c r="J27" s="48">
        <v>5.5936254980079694</v>
      </c>
      <c r="K27" s="168">
        <v>2</v>
      </c>
      <c r="L27" s="168"/>
      <c r="M27" s="12">
        <f t="shared" si="6"/>
        <v>0.18645400000000001</v>
      </c>
      <c r="N27" s="11">
        <f t="shared" si="25"/>
        <v>5.5936254980079694</v>
      </c>
      <c r="O27" s="168">
        <v>2</v>
      </c>
      <c r="P27" s="168"/>
      <c r="Q27" s="12">
        <f t="shared" si="26"/>
        <v>0.18645400000000001</v>
      </c>
      <c r="R27" s="11">
        <v>5.0955133499999992</v>
      </c>
      <c r="S27" s="168">
        <v>2</v>
      </c>
      <c r="T27" s="168"/>
      <c r="U27" s="12">
        <f t="shared" si="8"/>
        <v>0.16985</v>
      </c>
      <c r="V27" s="48">
        <v>5.5936254980079694</v>
      </c>
      <c r="W27" s="168">
        <v>2</v>
      </c>
      <c r="X27" s="168"/>
      <c r="Y27" s="12">
        <f t="shared" si="9"/>
        <v>0.18645400000000001</v>
      </c>
      <c r="Z27">
        <v>5.5936254980079694</v>
      </c>
      <c r="AA27" s="65">
        <v>2</v>
      </c>
      <c r="AB27" s="12">
        <v>0.173234</v>
      </c>
      <c r="AC27" s="48">
        <v>5.5936254980079694</v>
      </c>
      <c r="AD27" s="168">
        <v>2</v>
      </c>
      <c r="AE27" s="168"/>
      <c r="AF27" s="12">
        <f t="shared" si="10"/>
        <v>0.18645400000000001</v>
      </c>
      <c r="AG27" s="48">
        <v>5.5936254980079694</v>
      </c>
      <c r="AH27" s="168">
        <v>2</v>
      </c>
      <c r="AI27" s="168"/>
      <c r="AJ27" s="12">
        <f t="shared" si="27"/>
        <v>0.18645400000000001</v>
      </c>
      <c r="AK27" s="48">
        <v>5.5936254980079694</v>
      </c>
      <c r="AL27" s="168">
        <v>2</v>
      </c>
      <c r="AM27" s="168"/>
      <c r="AN27" s="12">
        <f t="shared" si="12"/>
        <v>0.18645400000000001</v>
      </c>
      <c r="AO27" s="48">
        <v>5.5936254980079694</v>
      </c>
      <c r="AP27" s="168">
        <v>2</v>
      </c>
      <c r="AQ27" s="168"/>
      <c r="AR27" s="12">
        <f t="shared" si="13"/>
        <v>0.18645400000000001</v>
      </c>
      <c r="AS27" s="48">
        <v>5.5936254980079694</v>
      </c>
      <c r="AT27" s="168">
        <v>2</v>
      </c>
      <c r="AU27" s="168"/>
      <c r="AV27" s="12">
        <f t="shared" si="14"/>
        <v>0.18645400000000001</v>
      </c>
      <c r="AW27" s="48">
        <v>5.5936254980079694</v>
      </c>
      <c r="AX27" s="168">
        <v>2</v>
      </c>
      <c r="AY27" s="168"/>
      <c r="AZ27" s="12">
        <f t="shared" si="15"/>
        <v>0.18645400000000001</v>
      </c>
      <c r="BA27" s="48">
        <v>5.5936254980079694</v>
      </c>
      <c r="BB27" s="168">
        <v>2</v>
      </c>
      <c r="BC27" s="168"/>
      <c r="BD27" s="73">
        <f t="shared" si="16"/>
        <v>0.18645400000000001</v>
      </c>
      <c r="BE27" s="48">
        <v>5.5936254980079694</v>
      </c>
      <c r="BF27" s="169">
        <v>1</v>
      </c>
      <c r="BG27" s="170"/>
      <c r="BH27" s="73">
        <f t="shared" si="28"/>
        <v>9.3227000000000004E-2</v>
      </c>
      <c r="BI27" s="81">
        <v>60</v>
      </c>
      <c r="BJ27" s="48">
        <f t="shared" si="17"/>
        <v>5.5936254980079694</v>
      </c>
      <c r="BK27" s="48">
        <v>5.5936254980079694</v>
      </c>
      <c r="BL27" s="167">
        <v>2</v>
      </c>
      <c r="BM27" s="167"/>
      <c r="BN27" s="48">
        <f t="shared" si="18"/>
        <v>0.18645400000000001</v>
      </c>
      <c r="BO27" s="48">
        <v>5.5936254980079694</v>
      </c>
      <c r="BP27" s="171">
        <v>2</v>
      </c>
      <c r="BQ27" s="172"/>
      <c r="BR27" s="12">
        <f t="shared" si="19"/>
        <v>0.18645400000000001</v>
      </c>
      <c r="BS27" s="48">
        <v>5.5936254980079694</v>
      </c>
      <c r="BT27" s="171">
        <v>2</v>
      </c>
      <c r="BU27" s="172"/>
      <c r="BV27" s="12">
        <f t="shared" si="20"/>
        <v>0.18645400000000001</v>
      </c>
      <c r="BW27" s="48">
        <v>5.5936254980079694</v>
      </c>
      <c r="BX27" s="167">
        <v>2</v>
      </c>
      <c r="BY27" s="167"/>
      <c r="BZ27" s="12">
        <f t="shared" si="21"/>
        <v>0.18645400000000001</v>
      </c>
      <c r="CA27" s="48">
        <v>5.5936254980079694</v>
      </c>
      <c r="CB27" s="167">
        <v>2</v>
      </c>
      <c r="CC27" s="167"/>
      <c r="CD27" s="12">
        <f t="shared" si="22"/>
        <v>0.18645400000000001</v>
      </c>
      <c r="CE27" s="48">
        <v>5.5936254980079694</v>
      </c>
      <c r="CF27" s="167">
        <v>2</v>
      </c>
      <c r="CG27" s="167"/>
      <c r="CH27" s="84">
        <f t="shared" si="29"/>
        <v>0.18645400000000001</v>
      </c>
      <c r="CI27" s="53"/>
      <c r="CJ27" s="105" t="s">
        <v>138</v>
      </c>
      <c r="CK27" s="42">
        <v>12.42</v>
      </c>
    </row>
    <row r="28" spans="1:90" ht="15.75" thickBot="1" x14ac:dyDescent="0.3">
      <c r="A28" s="4" t="s">
        <v>18</v>
      </c>
      <c r="B28" s="48"/>
      <c r="C28" s="168"/>
      <c r="D28" s="168"/>
      <c r="E28" s="74"/>
      <c r="F28" s="48"/>
      <c r="G28" s="168"/>
      <c r="H28" s="168"/>
      <c r="I28" s="15"/>
      <c r="J28" s="48"/>
      <c r="K28" s="168"/>
      <c r="L28" s="168"/>
      <c r="M28" s="15"/>
      <c r="N28" s="14"/>
      <c r="O28" s="168"/>
      <c r="P28" s="168"/>
      <c r="Q28" s="15"/>
      <c r="R28" s="14"/>
      <c r="S28" s="168"/>
      <c r="T28" s="168"/>
      <c r="U28" s="15"/>
      <c r="V28" s="48"/>
      <c r="W28" s="168"/>
      <c r="X28" s="168"/>
      <c r="Y28" s="15"/>
      <c r="AA28" s="65"/>
      <c r="AB28" s="15"/>
      <c r="AC28" s="48"/>
      <c r="AD28" s="168"/>
      <c r="AE28" s="168"/>
      <c r="AF28" s="15"/>
      <c r="AG28" s="48"/>
      <c r="AH28" s="168"/>
      <c r="AI28" s="168"/>
      <c r="AJ28" s="15"/>
      <c r="AK28" s="48"/>
      <c r="AL28" s="168"/>
      <c r="AM28" s="168"/>
      <c r="AN28" s="15"/>
      <c r="AO28" s="48"/>
      <c r="AP28" s="168"/>
      <c r="AQ28" s="168"/>
      <c r="AR28" s="15"/>
      <c r="AS28" s="48"/>
      <c r="AT28" s="168"/>
      <c r="AU28" s="168"/>
      <c r="AV28" s="15"/>
      <c r="AW28" s="48"/>
      <c r="AX28" s="168"/>
      <c r="AY28" s="168"/>
      <c r="AZ28" s="15"/>
      <c r="BA28" s="48"/>
      <c r="BB28" s="168"/>
      <c r="BC28" s="168"/>
      <c r="BD28" s="74"/>
      <c r="BE28" s="48"/>
      <c r="BF28" s="169"/>
      <c r="BG28" s="170"/>
      <c r="BH28" s="74"/>
      <c r="BI28" s="82">
        <v>60</v>
      </c>
      <c r="BJ28" s="48">
        <f t="shared" si="17"/>
        <v>0</v>
      </c>
      <c r="BK28" s="48"/>
      <c r="BL28" s="167"/>
      <c r="BM28" s="167"/>
      <c r="BN28" s="48"/>
      <c r="BO28" s="48"/>
      <c r="BP28" s="167"/>
      <c r="BQ28" s="167"/>
      <c r="BR28" s="15"/>
      <c r="BS28" s="48"/>
      <c r="BT28" s="167"/>
      <c r="BU28" s="167"/>
      <c r="BV28" s="15"/>
      <c r="BW28" s="48"/>
      <c r="BX28" s="167"/>
      <c r="BY28" s="167"/>
      <c r="BZ28" s="15"/>
      <c r="CA28" s="48"/>
      <c r="CB28" s="167"/>
      <c r="CC28" s="167"/>
      <c r="CD28" s="15"/>
      <c r="CE28" s="48"/>
      <c r="CF28" s="167"/>
      <c r="CG28" s="167"/>
      <c r="CH28" s="86"/>
      <c r="CI28" s="55"/>
      <c r="CJ28" s="105" t="s">
        <v>139</v>
      </c>
      <c r="CK28" s="42">
        <v>27</v>
      </c>
    </row>
    <row r="29" spans="1:90" ht="15.75" thickBot="1" x14ac:dyDescent="0.3">
      <c r="A29" s="5" t="s">
        <v>18</v>
      </c>
      <c r="B29" s="48">
        <v>0.68</v>
      </c>
      <c r="C29" s="164">
        <v>60</v>
      </c>
      <c r="D29" s="164"/>
      <c r="E29" s="75">
        <f>ROUND(B29*C29/60,6)</f>
        <v>0.68</v>
      </c>
      <c r="F29" s="48">
        <v>0.68</v>
      </c>
      <c r="G29" s="164">
        <v>60</v>
      </c>
      <c r="H29" s="164"/>
      <c r="I29" s="17">
        <f>ROUND(F29*G29/60,6)</f>
        <v>0.68</v>
      </c>
      <c r="J29" s="48">
        <v>0.68</v>
      </c>
      <c r="K29" s="164">
        <v>60</v>
      </c>
      <c r="L29" s="164"/>
      <c r="M29" s="17">
        <f t="shared" si="6"/>
        <v>0.68</v>
      </c>
      <c r="N29" s="16">
        <f>F29</f>
        <v>0.68</v>
      </c>
      <c r="O29" s="164"/>
      <c r="P29" s="164"/>
      <c r="Q29" s="17">
        <f>ROUND(N29*O29/60,6)</f>
        <v>0</v>
      </c>
      <c r="R29" s="16">
        <v>0.13767098999999997</v>
      </c>
      <c r="S29" s="164">
        <v>20</v>
      </c>
      <c r="T29" s="164"/>
      <c r="U29" s="17">
        <f t="shared" si="8"/>
        <v>4.589E-2</v>
      </c>
      <c r="V29" s="48">
        <v>0.68</v>
      </c>
      <c r="W29" s="164">
        <v>60</v>
      </c>
      <c r="X29" s="164"/>
      <c r="Y29" s="17">
        <f t="shared" ref="Y29" si="30">ROUND(V29*W29/60,6)</f>
        <v>0.68</v>
      </c>
      <c r="Z29">
        <v>0.68</v>
      </c>
      <c r="AA29" s="68">
        <v>60</v>
      </c>
      <c r="AB29" s="17">
        <v>0.163187</v>
      </c>
      <c r="AC29" s="48">
        <v>0.68</v>
      </c>
      <c r="AD29" s="164">
        <v>60</v>
      </c>
      <c r="AE29" s="164"/>
      <c r="AF29" s="17">
        <f t="shared" ref="AF29" si="31">ROUND(AC29*AD29/60,6)</f>
        <v>0.68</v>
      </c>
      <c r="AG29" s="48">
        <v>0.68</v>
      </c>
      <c r="AH29" s="164">
        <v>60</v>
      </c>
      <c r="AI29" s="164"/>
      <c r="AJ29" s="17">
        <f t="shared" ref="AJ29" si="32">ROUND(AG29*AH29/60,6)</f>
        <v>0.68</v>
      </c>
      <c r="AK29" s="48">
        <v>0.68</v>
      </c>
      <c r="AL29" s="164">
        <v>60</v>
      </c>
      <c r="AM29" s="164"/>
      <c r="AN29" s="17">
        <f t="shared" ref="AN29" si="33">ROUND(AK29*AL29/60,6)</f>
        <v>0.68</v>
      </c>
      <c r="AO29" s="48">
        <v>0.68</v>
      </c>
      <c r="AP29" s="164">
        <v>60</v>
      </c>
      <c r="AQ29" s="164"/>
      <c r="AR29" s="17">
        <f t="shared" ref="AR29" si="34">ROUND(AO29*AP29/60,6)</f>
        <v>0.68</v>
      </c>
      <c r="AS29" s="48">
        <v>0.68</v>
      </c>
      <c r="AT29" s="164">
        <v>60</v>
      </c>
      <c r="AU29" s="164"/>
      <c r="AV29" s="17">
        <f t="shared" ref="AV29" si="35">ROUND(AS29*AT29/60,6)</f>
        <v>0.68</v>
      </c>
      <c r="AW29" s="48">
        <v>0.68</v>
      </c>
      <c r="AX29" s="164">
        <v>60</v>
      </c>
      <c r="AY29" s="164"/>
      <c r="AZ29" s="17">
        <f t="shared" ref="AZ29" si="36">ROUND(AW29*AX29/60,6)</f>
        <v>0.68</v>
      </c>
      <c r="BA29" s="48">
        <v>0.68</v>
      </c>
      <c r="BB29" s="164">
        <v>60</v>
      </c>
      <c r="BC29" s="164"/>
      <c r="BD29" s="75">
        <f t="shared" ref="BD29" si="37">ROUND(BA29*BB29/60,6)</f>
        <v>0.68</v>
      </c>
      <c r="BE29" s="48">
        <v>0.68</v>
      </c>
      <c r="BF29" s="165">
        <v>1</v>
      </c>
      <c r="BG29" s="166"/>
      <c r="BH29" s="75">
        <f>ROUND(BE29*BF29/60,6)</f>
        <v>1.1332999999999999E-2</v>
      </c>
      <c r="BI29" s="83">
        <v>6</v>
      </c>
      <c r="BJ29" s="48">
        <f t="shared" si="17"/>
        <v>6.8000000000000005E-2</v>
      </c>
      <c r="BK29" s="48">
        <v>0.68</v>
      </c>
      <c r="BL29" s="164">
        <v>60</v>
      </c>
      <c r="BM29" s="164"/>
      <c r="BN29" s="48">
        <f t="shared" ref="BN29" si="38">ROUND(BK29*BL29/60,6)</f>
        <v>0.68</v>
      </c>
      <c r="BO29" s="48">
        <v>0.68</v>
      </c>
      <c r="BP29" s="164">
        <v>60</v>
      </c>
      <c r="BQ29" s="164"/>
      <c r="BR29" s="17">
        <f t="shared" ref="BR29" si="39">ROUND(BO29*BP29/60,6)</f>
        <v>0.68</v>
      </c>
      <c r="BS29" s="48">
        <v>0.68</v>
      </c>
      <c r="BT29" s="164">
        <v>60</v>
      </c>
      <c r="BU29" s="164"/>
      <c r="BV29" s="17">
        <f t="shared" ref="BV29" si="40">ROUND(BS29*BT29/60,6)</f>
        <v>0.68</v>
      </c>
      <c r="BW29" s="48">
        <v>0.68</v>
      </c>
      <c r="BX29" s="164">
        <v>60</v>
      </c>
      <c r="BY29" s="164"/>
      <c r="BZ29" s="12">
        <f t="shared" ref="BZ29" si="41">ROUND(BW29*BX29/60,6)</f>
        <v>0.68</v>
      </c>
      <c r="CA29" s="48">
        <v>0.68</v>
      </c>
      <c r="CB29" s="164">
        <v>60</v>
      </c>
      <c r="CC29" s="164"/>
      <c r="CD29" s="12">
        <f t="shared" si="22"/>
        <v>0.68</v>
      </c>
      <c r="CE29" s="48">
        <v>0.68</v>
      </c>
      <c r="CF29" s="164">
        <v>20</v>
      </c>
      <c r="CG29" s="164"/>
      <c r="CH29" s="12">
        <f t="shared" ref="CH29" si="42">ROUND(CE29*CF29/60,6)</f>
        <v>0.22666700000000001</v>
      </c>
      <c r="CI29" s="55"/>
      <c r="CJ29" s="105" t="s">
        <v>140</v>
      </c>
      <c r="CK29" s="42">
        <v>5.14</v>
      </c>
    </row>
    <row r="30" spans="1:90" ht="15.75" thickBot="1" x14ac:dyDescent="0.3">
      <c r="CJ30" s="105" t="s">
        <v>141</v>
      </c>
      <c r="CK30" s="42">
        <v>6.88</v>
      </c>
    </row>
    <row r="31" spans="1:90" ht="15.75" thickBot="1" x14ac:dyDescent="0.3">
      <c r="A31" s="7" t="s">
        <v>148</v>
      </c>
      <c r="B31" s="6"/>
      <c r="C31" s="6"/>
      <c r="D31" s="6"/>
      <c r="E31" s="80"/>
      <c r="F31" s="6"/>
      <c r="G31" s="6"/>
      <c r="H31" s="6"/>
      <c r="I31" s="6"/>
      <c r="J31" s="6"/>
      <c r="K31" s="6"/>
      <c r="L31" s="6"/>
      <c r="M31" s="6"/>
      <c r="CJ31" s="105" t="s">
        <v>142</v>
      </c>
      <c r="CK31" s="42">
        <v>12.42</v>
      </c>
    </row>
    <row r="32" spans="1:90" ht="26.25" customHeight="1" thickBot="1" x14ac:dyDescent="0.3">
      <c r="A32" s="163" t="s">
        <v>149</v>
      </c>
      <c r="B32" s="163"/>
      <c r="C32" s="163"/>
      <c r="D32" s="163"/>
      <c r="E32" s="163"/>
      <c r="F32" s="163"/>
      <c r="G32" s="163"/>
      <c r="H32" s="163"/>
      <c r="I32" s="163"/>
      <c r="J32" s="163"/>
      <c r="K32" s="163"/>
      <c r="L32" s="163"/>
      <c r="M32" s="163"/>
      <c r="W32" s="109"/>
      <c r="AC32" s="48"/>
      <c r="AG32" s="48">
        <f>0.7/1.28</f>
        <v>0.546875</v>
      </c>
      <c r="CJ32" s="105" t="s">
        <v>143</v>
      </c>
      <c r="CK32" s="42">
        <v>27</v>
      </c>
    </row>
    <row r="33" spans="1:13" ht="27" customHeight="1" x14ac:dyDescent="0.25">
      <c r="A33" s="163" t="s">
        <v>63</v>
      </c>
      <c r="B33" s="163"/>
      <c r="C33" s="163"/>
      <c r="D33" s="163"/>
      <c r="E33" s="163"/>
      <c r="F33" s="163"/>
      <c r="G33" s="163"/>
      <c r="H33" s="163"/>
      <c r="I33" s="163"/>
      <c r="J33" s="163"/>
      <c r="K33" s="163"/>
      <c r="L33" s="163"/>
      <c r="M33" s="163"/>
    </row>
    <row r="34" spans="1:13" ht="15" customHeight="1" x14ac:dyDescent="0.25">
      <c r="A34" s="97" t="s">
        <v>100</v>
      </c>
      <c r="B34" s="97"/>
      <c r="C34" s="97"/>
      <c r="D34" s="97"/>
      <c r="E34" s="97"/>
      <c r="F34" s="97"/>
      <c r="G34" s="97"/>
      <c r="H34" s="97"/>
      <c r="I34" s="97"/>
      <c r="J34" s="97"/>
      <c r="K34" s="97"/>
      <c r="L34" s="97"/>
      <c r="M34" s="96"/>
    </row>
    <row r="35" spans="1:13" ht="31.5" customHeight="1" x14ac:dyDescent="0.25">
      <c r="A35" s="163" t="s">
        <v>172</v>
      </c>
      <c r="B35" s="163"/>
      <c r="C35" s="163"/>
      <c r="D35" s="163"/>
      <c r="E35" s="163"/>
      <c r="F35" s="163"/>
      <c r="G35" s="163"/>
      <c r="H35" s="163"/>
      <c r="I35" s="163"/>
      <c r="J35" s="163"/>
      <c r="K35" s="163"/>
      <c r="L35" s="163"/>
      <c r="M35" s="96"/>
    </row>
    <row r="37" spans="1:13" x14ac:dyDescent="0.25">
      <c r="E37" s="95"/>
    </row>
    <row r="39" spans="1:13" x14ac:dyDescent="0.25">
      <c r="C39" s="56"/>
    </row>
    <row r="40" spans="1:13" x14ac:dyDescent="0.25">
      <c r="C40" s="56"/>
    </row>
    <row r="41" spans="1:13" x14ac:dyDescent="0.25">
      <c r="C41" s="56"/>
    </row>
    <row r="42" spans="1:13" x14ac:dyDescent="0.25">
      <c r="C42" s="56"/>
    </row>
    <row r="43" spans="1:13" x14ac:dyDescent="0.25">
      <c r="C43" s="56"/>
    </row>
  </sheetData>
  <mergeCells count="482">
    <mergeCell ref="AO1:AR1"/>
    <mergeCell ref="A1:A6"/>
    <mergeCell ref="B1:E1"/>
    <mergeCell ref="F1:I1"/>
    <mergeCell ref="J1:M1"/>
    <mergeCell ref="N1:Q1"/>
    <mergeCell ref="R1:U1"/>
    <mergeCell ref="AG2:AJ2"/>
    <mergeCell ref="AK2:AN2"/>
    <mergeCell ref="AO2:AR2"/>
    <mergeCell ref="BS1:BV1"/>
    <mergeCell ref="BW1:BZ1"/>
    <mergeCell ref="CA1:CD1"/>
    <mergeCell ref="CE1:CH3"/>
    <mergeCell ref="B2:E2"/>
    <mergeCell ref="F2:I2"/>
    <mergeCell ref="J2:M2"/>
    <mergeCell ref="N2:Q2"/>
    <mergeCell ref="R2:U2"/>
    <mergeCell ref="V2:Y2"/>
    <mergeCell ref="AS1:AV1"/>
    <mergeCell ref="AW1:AZ1"/>
    <mergeCell ref="BA1:BD1"/>
    <mergeCell ref="BE1:BJ1"/>
    <mergeCell ref="BK1:BN1"/>
    <mergeCell ref="BO1:BR1"/>
    <mergeCell ref="V1:Y1"/>
    <mergeCell ref="Z1:AB1"/>
    <mergeCell ref="AC1:AF1"/>
    <mergeCell ref="AG1:AJ1"/>
    <mergeCell ref="AQ3:AR3"/>
    <mergeCell ref="AS3:AT3"/>
    <mergeCell ref="AU3:AV3"/>
    <mergeCell ref="AK1:AN1"/>
    <mergeCell ref="AW3:AX3"/>
    <mergeCell ref="AY3:AZ3"/>
    <mergeCell ref="BA3:BB3"/>
    <mergeCell ref="BW2:BZ2"/>
    <mergeCell ref="B3:C3"/>
    <mergeCell ref="F3:G3"/>
    <mergeCell ref="J3:K3"/>
    <mergeCell ref="V3:W3"/>
    <mergeCell ref="AC3:AD3"/>
    <mergeCell ref="AG3:AH3"/>
    <mergeCell ref="AK3:AL3"/>
    <mergeCell ref="AM3:AN3"/>
    <mergeCell ref="AO3:AP3"/>
    <mergeCell ref="AW2:AZ2"/>
    <mergeCell ref="BA2:BD2"/>
    <mergeCell ref="BE2:BJ2"/>
    <mergeCell ref="BK2:BN2"/>
    <mergeCell ref="BO2:BR2"/>
    <mergeCell ref="BS2:BV2"/>
    <mergeCell ref="Z2:AB2"/>
    <mergeCell ref="AC2:AF2"/>
    <mergeCell ref="AS2:AV2"/>
    <mergeCell ref="BQ3:BR3"/>
    <mergeCell ref="BS3:BT3"/>
    <mergeCell ref="BU3:BV3"/>
    <mergeCell ref="BW3:BX3"/>
    <mergeCell ref="BY3:BZ3"/>
    <mergeCell ref="BA4:BD9"/>
    <mergeCell ref="BE4:BJ9"/>
    <mergeCell ref="BK4:BN9"/>
    <mergeCell ref="BO4:BR9"/>
    <mergeCell ref="BS4:BV9"/>
    <mergeCell ref="BC3:BD3"/>
    <mergeCell ref="BE3:BF3"/>
    <mergeCell ref="BG3:BJ3"/>
    <mergeCell ref="BK3:BL3"/>
    <mergeCell ref="BM3:BN3"/>
    <mergeCell ref="BO3:BP3"/>
    <mergeCell ref="A7:A9"/>
    <mergeCell ref="C10:D10"/>
    <mergeCell ref="G10:H10"/>
    <mergeCell ref="K10:L10"/>
    <mergeCell ref="O10:P10"/>
    <mergeCell ref="S10:T10"/>
    <mergeCell ref="BW4:BZ9"/>
    <mergeCell ref="CA4:CD9"/>
    <mergeCell ref="CE4:CF4"/>
    <mergeCell ref="BX10:BY10"/>
    <mergeCell ref="CB10:CC10"/>
    <mergeCell ref="CF10:CG10"/>
    <mergeCell ref="BF10:BG10"/>
    <mergeCell ref="BL10:BM10"/>
    <mergeCell ref="BP10:BQ10"/>
    <mergeCell ref="BT10:BU10"/>
    <mergeCell ref="CG4:CH4"/>
    <mergeCell ref="CE5:CF5"/>
    <mergeCell ref="CG5:CH5"/>
    <mergeCell ref="C11:D11"/>
    <mergeCell ref="G11:H11"/>
    <mergeCell ref="K11:L11"/>
    <mergeCell ref="O11:P11"/>
    <mergeCell ref="S11:T11"/>
    <mergeCell ref="W11:X11"/>
    <mergeCell ref="AD11:AE11"/>
    <mergeCell ref="AX10:AY10"/>
    <mergeCell ref="BB10:BC10"/>
    <mergeCell ref="W10:X10"/>
    <mergeCell ref="AD10:AE10"/>
    <mergeCell ref="AH10:AI10"/>
    <mergeCell ref="AL10:AM10"/>
    <mergeCell ref="AP10:AQ10"/>
    <mergeCell ref="AT10:AU10"/>
    <mergeCell ref="CF11:CG11"/>
    <mergeCell ref="C12:D12"/>
    <mergeCell ref="G12:H12"/>
    <mergeCell ref="K12:L12"/>
    <mergeCell ref="O12:P12"/>
    <mergeCell ref="S12:T12"/>
    <mergeCell ref="W12:X12"/>
    <mergeCell ref="AD12:AE12"/>
    <mergeCell ref="AH12:AI12"/>
    <mergeCell ref="AL12:AM12"/>
    <mergeCell ref="BF11:BG11"/>
    <mergeCell ref="BL11:BM11"/>
    <mergeCell ref="BP11:BQ11"/>
    <mergeCell ref="BT11:BU11"/>
    <mergeCell ref="BX11:BY11"/>
    <mergeCell ref="CB11:CC11"/>
    <mergeCell ref="AH11:AI11"/>
    <mergeCell ref="AL11:AM11"/>
    <mergeCell ref="AP11:AQ11"/>
    <mergeCell ref="AT11:AU11"/>
    <mergeCell ref="AX11:AY11"/>
    <mergeCell ref="BB11:BC11"/>
    <mergeCell ref="BP12:BQ12"/>
    <mergeCell ref="BT12:BU12"/>
    <mergeCell ref="BX12:BY12"/>
    <mergeCell ref="CB12:CC12"/>
    <mergeCell ref="CF12:CG12"/>
    <mergeCell ref="C13:D13"/>
    <mergeCell ref="G13:H13"/>
    <mergeCell ref="K13:L13"/>
    <mergeCell ref="O13:P13"/>
    <mergeCell ref="S13:T13"/>
    <mergeCell ref="AP12:AQ12"/>
    <mergeCell ref="AT12:AU12"/>
    <mergeCell ref="AX12:AY12"/>
    <mergeCell ref="BB12:BC12"/>
    <mergeCell ref="BF12:BG12"/>
    <mergeCell ref="BL12:BM12"/>
    <mergeCell ref="BX13:BY13"/>
    <mergeCell ref="CB13:CC13"/>
    <mergeCell ref="CF13:CG13"/>
    <mergeCell ref="BF13:BG13"/>
    <mergeCell ref="BL13:BM13"/>
    <mergeCell ref="BP13:BQ13"/>
    <mergeCell ref="BT13:BU13"/>
    <mergeCell ref="C14:D14"/>
    <mergeCell ref="G14:H14"/>
    <mergeCell ref="K14:L14"/>
    <mergeCell ref="O14:P14"/>
    <mergeCell ref="S14:T14"/>
    <mergeCell ref="W14:X14"/>
    <mergeCell ref="AD14:AE14"/>
    <mergeCell ref="AX13:AY13"/>
    <mergeCell ref="BB13:BC13"/>
    <mergeCell ref="W13:X13"/>
    <mergeCell ref="AD13:AE13"/>
    <mergeCell ref="AH13:AI13"/>
    <mergeCell ref="AL13:AM13"/>
    <mergeCell ref="AP13:AQ13"/>
    <mergeCell ref="AT13:AU13"/>
    <mergeCell ref="CF14:CG14"/>
    <mergeCell ref="C15:D15"/>
    <mergeCell ref="G15:H15"/>
    <mergeCell ref="K15:L15"/>
    <mergeCell ref="O15:P15"/>
    <mergeCell ref="S15:T15"/>
    <mergeCell ref="W15:X15"/>
    <mergeCell ref="AD15:AE15"/>
    <mergeCell ref="AH15:AI15"/>
    <mergeCell ref="AL15:AM15"/>
    <mergeCell ref="BF14:BG14"/>
    <mergeCell ref="BL14:BM14"/>
    <mergeCell ref="BP14:BQ14"/>
    <mergeCell ref="BT14:BU14"/>
    <mergeCell ref="BX14:BY14"/>
    <mergeCell ref="CB14:CC14"/>
    <mergeCell ref="AH14:AI14"/>
    <mergeCell ref="AL14:AM14"/>
    <mergeCell ref="AP14:AQ14"/>
    <mergeCell ref="AT14:AU14"/>
    <mergeCell ref="AX14:AY14"/>
    <mergeCell ref="BB14:BC14"/>
    <mergeCell ref="BP15:BQ15"/>
    <mergeCell ref="BT15:BU15"/>
    <mergeCell ref="BX15:BY15"/>
    <mergeCell ref="CB15:CC15"/>
    <mergeCell ref="CF15:CG15"/>
    <mergeCell ref="C16:D16"/>
    <mergeCell ref="G16:H16"/>
    <mergeCell ref="K16:L16"/>
    <mergeCell ref="O16:P16"/>
    <mergeCell ref="S16:T16"/>
    <mergeCell ref="AP15:AQ15"/>
    <mergeCell ref="AT15:AU15"/>
    <mergeCell ref="AX15:AY15"/>
    <mergeCell ref="BB15:BC15"/>
    <mergeCell ref="BF15:BG15"/>
    <mergeCell ref="BL15:BM15"/>
    <mergeCell ref="BX16:BY16"/>
    <mergeCell ref="CB16:CC16"/>
    <mergeCell ref="CF16:CG16"/>
    <mergeCell ref="BF16:BG16"/>
    <mergeCell ref="BL16:BM16"/>
    <mergeCell ref="BP16:BQ16"/>
    <mergeCell ref="BT16:BU16"/>
    <mergeCell ref="C17:D17"/>
    <mergeCell ref="G17:H17"/>
    <mergeCell ref="K17:L17"/>
    <mergeCell ref="O17:P17"/>
    <mergeCell ref="S17:T17"/>
    <mergeCell ref="W17:X17"/>
    <mergeCell ref="AD17:AE17"/>
    <mergeCell ref="AX16:AY16"/>
    <mergeCell ref="BB16:BC16"/>
    <mergeCell ref="W16:X16"/>
    <mergeCell ref="AD16:AE16"/>
    <mergeCell ref="AH16:AI16"/>
    <mergeCell ref="AL16:AM16"/>
    <mergeCell ref="AP16:AQ16"/>
    <mergeCell ref="AT16:AU16"/>
    <mergeCell ref="CF17:CG17"/>
    <mergeCell ref="C18:D18"/>
    <mergeCell ref="G18:H18"/>
    <mergeCell ref="K18:L18"/>
    <mergeCell ref="O18:P18"/>
    <mergeCell ref="S18:T18"/>
    <mergeCell ref="W18:X18"/>
    <mergeCell ref="AD18:AE18"/>
    <mergeCell ref="AH18:AI18"/>
    <mergeCell ref="AL18:AM18"/>
    <mergeCell ref="BF17:BG17"/>
    <mergeCell ref="BL17:BM17"/>
    <mergeCell ref="BP17:BQ17"/>
    <mergeCell ref="BT17:BU17"/>
    <mergeCell ref="BX17:BY17"/>
    <mergeCell ref="CB17:CC17"/>
    <mergeCell ref="AH17:AI17"/>
    <mergeCell ref="AL17:AM17"/>
    <mergeCell ref="AP17:AQ17"/>
    <mergeCell ref="AT17:AU17"/>
    <mergeCell ref="AX17:AY17"/>
    <mergeCell ref="BB17:BC17"/>
    <mergeCell ref="BP18:BQ18"/>
    <mergeCell ref="BT18:BU18"/>
    <mergeCell ref="BX18:BY18"/>
    <mergeCell ref="CB18:CC18"/>
    <mergeCell ref="CF18:CG18"/>
    <mergeCell ref="C19:D19"/>
    <mergeCell ref="G19:H19"/>
    <mergeCell ref="K19:L19"/>
    <mergeCell ref="O19:P19"/>
    <mergeCell ref="S19:T19"/>
    <mergeCell ref="AP18:AQ18"/>
    <mergeCell ref="AT18:AU18"/>
    <mergeCell ref="AX18:AY18"/>
    <mergeCell ref="BB18:BC18"/>
    <mergeCell ref="BF18:BG18"/>
    <mergeCell ref="BL18:BM18"/>
    <mergeCell ref="BX19:BY19"/>
    <mergeCell ref="CB19:CC19"/>
    <mergeCell ref="CF19:CG19"/>
    <mergeCell ref="BF19:BG19"/>
    <mergeCell ref="BL19:BM19"/>
    <mergeCell ref="BP19:BQ19"/>
    <mergeCell ref="BT19:BU19"/>
    <mergeCell ref="C20:D20"/>
    <mergeCell ref="G20:H20"/>
    <mergeCell ref="K20:L20"/>
    <mergeCell ref="O20:P20"/>
    <mergeCell ref="S20:T20"/>
    <mergeCell ref="W20:X20"/>
    <mergeCell ref="AD20:AE20"/>
    <mergeCell ref="AX19:AY19"/>
    <mergeCell ref="BB19:BC19"/>
    <mergeCell ref="W19:X19"/>
    <mergeCell ref="AD19:AE19"/>
    <mergeCell ref="AH19:AI19"/>
    <mergeCell ref="AL19:AM19"/>
    <mergeCell ref="AP19:AQ19"/>
    <mergeCell ref="AT19:AU19"/>
    <mergeCell ref="CF20:CG20"/>
    <mergeCell ref="C21:D21"/>
    <mergeCell ref="G21:H21"/>
    <mergeCell ref="K21:L21"/>
    <mergeCell ref="O21:P21"/>
    <mergeCell ref="S21:T21"/>
    <mergeCell ref="W21:X21"/>
    <mergeCell ref="AD21:AE21"/>
    <mergeCell ref="AH21:AI21"/>
    <mergeCell ref="AL21:AM21"/>
    <mergeCell ref="BF20:BG20"/>
    <mergeCell ref="BL20:BM20"/>
    <mergeCell ref="BP20:BQ20"/>
    <mergeCell ref="BT20:BU20"/>
    <mergeCell ref="BX20:BY20"/>
    <mergeCell ref="CB20:CC20"/>
    <mergeCell ref="AH20:AI20"/>
    <mergeCell ref="AL20:AM20"/>
    <mergeCell ref="AP20:AQ20"/>
    <mergeCell ref="AT20:AU20"/>
    <mergeCell ref="AX20:AY20"/>
    <mergeCell ref="BB20:BC20"/>
    <mergeCell ref="BP21:BQ21"/>
    <mergeCell ref="BT21:BU21"/>
    <mergeCell ref="BX21:BY21"/>
    <mergeCell ref="CB21:CC21"/>
    <mergeCell ref="CF21:CG21"/>
    <mergeCell ref="AP21:AQ21"/>
    <mergeCell ref="AT21:AU21"/>
    <mergeCell ref="AX21:AY21"/>
    <mergeCell ref="BB21:BC21"/>
    <mergeCell ref="BF21:BG21"/>
    <mergeCell ref="BL21:BM21"/>
    <mergeCell ref="C22:D22"/>
    <mergeCell ref="G22:H22"/>
    <mergeCell ref="K22:L22"/>
    <mergeCell ref="O22:P22"/>
    <mergeCell ref="S22:T22"/>
    <mergeCell ref="W22:X22"/>
    <mergeCell ref="AD22:AE22"/>
    <mergeCell ref="AH22:AI22"/>
    <mergeCell ref="AL22:AM22"/>
    <mergeCell ref="BP22:BQ22"/>
    <mergeCell ref="BT22:BU22"/>
    <mergeCell ref="BX22:BY22"/>
    <mergeCell ref="CB22:CC22"/>
    <mergeCell ref="CF22:CG22"/>
    <mergeCell ref="AP22:AQ22"/>
    <mergeCell ref="AT22:AU22"/>
    <mergeCell ref="AX22:AY22"/>
    <mergeCell ref="BB22:BC22"/>
    <mergeCell ref="BF22:BG22"/>
    <mergeCell ref="BL22:BM22"/>
    <mergeCell ref="C23:D23"/>
    <mergeCell ref="G23:H23"/>
    <mergeCell ref="K23:L23"/>
    <mergeCell ref="O23:P23"/>
    <mergeCell ref="S23:T23"/>
    <mergeCell ref="W23:X23"/>
    <mergeCell ref="AD23:AE23"/>
    <mergeCell ref="CF23:CG23"/>
    <mergeCell ref="C24:D24"/>
    <mergeCell ref="G24:H24"/>
    <mergeCell ref="K24:L24"/>
    <mergeCell ref="O24:P24"/>
    <mergeCell ref="S24:T24"/>
    <mergeCell ref="W24:X24"/>
    <mergeCell ref="AD24:AE24"/>
    <mergeCell ref="AH24:AI24"/>
    <mergeCell ref="AL24:AM24"/>
    <mergeCell ref="BF23:BG23"/>
    <mergeCell ref="BL23:BM23"/>
    <mergeCell ref="BP23:BQ23"/>
    <mergeCell ref="BT23:BU23"/>
    <mergeCell ref="BX23:BY23"/>
    <mergeCell ref="CB23:CC23"/>
    <mergeCell ref="AH23:AI23"/>
    <mergeCell ref="AL23:AM23"/>
    <mergeCell ref="AP23:AQ23"/>
    <mergeCell ref="AT23:AU23"/>
    <mergeCell ref="AX23:AY23"/>
    <mergeCell ref="BB23:BC23"/>
    <mergeCell ref="BP24:BQ24"/>
    <mergeCell ref="BT24:BU24"/>
    <mergeCell ref="CB24:CC24"/>
    <mergeCell ref="CF24:CG24"/>
    <mergeCell ref="BF24:BG24"/>
    <mergeCell ref="BL24:BM24"/>
    <mergeCell ref="BX24:BY24"/>
    <mergeCell ref="C25:D25"/>
    <mergeCell ref="G25:H25"/>
    <mergeCell ref="K25:L25"/>
    <mergeCell ref="O25:P25"/>
    <mergeCell ref="S25:T25"/>
    <mergeCell ref="AP24:AQ24"/>
    <mergeCell ref="AT24:AU24"/>
    <mergeCell ref="AX24:AY24"/>
    <mergeCell ref="BB24:BC24"/>
    <mergeCell ref="W25:X25"/>
    <mergeCell ref="AD25:AE25"/>
    <mergeCell ref="AH25:AI25"/>
    <mergeCell ref="AL25:AM25"/>
    <mergeCell ref="AP25:AQ25"/>
    <mergeCell ref="AT25:AU25"/>
    <mergeCell ref="BX25:BY25"/>
    <mergeCell ref="CB25:CC25"/>
    <mergeCell ref="CF25:CG25"/>
    <mergeCell ref="BF25:BG25"/>
    <mergeCell ref="BL25:BM25"/>
    <mergeCell ref="BP25:BQ25"/>
    <mergeCell ref="BT25:BU25"/>
    <mergeCell ref="AX25:AY25"/>
    <mergeCell ref="BB25:BC25"/>
    <mergeCell ref="AX26:AY26"/>
    <mergeCell ref="BB26:BC26"/>
    <mergeCell ref="BP27:BQ27"/>
    <mergeCell ref="BT27:BU27"/>
    <mergeCell ref="O26:P26"/>
    <mergeCell ref="S26:T26"/>
    <mergeCell ref="W26:X26"/>
    <mergeCell ref="AD26:AE26"/>
    <mergeCell ref="AX28:AY28"/>
    <mergeCell ref="BB28:BC28"/>
    <mergeCell ref="W28:X28"/>
    <mergeCell ref="AD28:AE28"/>
    <mergeCell ref="AH28:AI28"/>
    <mergeCell ref="AL28:AM28"/>
    <mergeCell ref="AP28:AQ28"/>
    <mergeCell ref="AT28:AU28"/>
    <mergeCell ref="CF26:CG26"/>
    <mergeCell ref="C27:D27"/>
    <mergeCell ref="G27:H27"/>
    <mergeCell ref="K27:L27"/>
    <mergeCell ref="O27:P27"/>
    <mergeCell ref="S27:T27"/>
    <mergeCell ref="W27:X27"/>
    <mergeCell ref="AD27:AE27"/>
    <mergeCell ref="AH27:AI27"/>
    <mergeCell ref="AL27:AM27"/>
    <mergeCell ref="BF26:BG26"/>
    <mergeCell ref="BL26:BM26"/>
    <mergeCell ref="BP26:BQ26"/>
    <mergeCell ref="BT26:BU26"/>
    <mergeCell ref="BX26:BY26"/>
    <mergeCell ref="CB26:CC26"/>
    <mergeCell ref="AH26:AI26"/>
    <mergeCell ref="AL26:AM26"/>
    <mergeCell ref="AP26:AQ26"/>
    <mergeCell ref="AT26:AU26"/>
    <mergeCell ref="BX27:BY27"/>
    <mergeCell ref="C26:D26"/>
    <mergeCell ref="G26:H26"/>
    <mergeCell ref="K26:L26"/>
    <mergeCell ref="CB27:CC27"/>
    <mergeCell ref="CF27:CG27"/>
    <mergeCell ref="C28:D28"/>
    <mergeCell ref="G28:H28"/>
    <mergeCell ref="K28:L28"/>
    <mergeCell ref="O28:P28"/>
    <mergeCell ref="S28:T28"/>
    <mergeCell ref="AP27:AQ27"/>
    <mergeCell ref="AT27:AU27"/>
    <mergeCell ref="AX27:AY27"/>
    <mergeCell ref="BB27:BC27"/>
    <mergeCell ref="BF27:BG27"/>
    <mergeCell ref="BL27:BM27"/>
    <mergeCell ref="BX28:BY28"/>
    <mergeCell ref="CB28:CC28"/>
    <mergeCell ref="CF28:CG28"/>
    <mergeCell ref="BF28:BG28"/>
    <mergeCell ref="BL28:BM28"/>
    <mergeCell ref="BP28:BQ28"/>
    <mergeCell ref="BT28:BU28"/>
    <mergeCell ref="A35:L35"/>
    <mergeCell ref="CF29:CG29"/>
    <mergeCell ref="A32:M32"/>
    <mergeCell ref="A33:M33"/>
    <mergeCell ref="BF29:BG29"/>
    <mergeCell ref="BL29:BM29"/>
    <mergeCell ref="BP29:BQ29"/>
    <mergeCell ref="BT29:BU29"/>
    <mergeCell ref="BX29:BY29"/>
    <mergeCell ref="CB29:CC29"/>
    <mergeCell ref="AH29:AI29"/>
    <mergeCell ref="AL29:AM29"/>
    <mergeCell ref="AP29:AQ29"/>
    <mergeCell ref="AT29:AU29"/>
    <mergeCell ref="AX29:AY29"/>
    <mergeCell ref="BB29:BC29"/>
    <mergeCell ref="C29:D29"/>
    <mergeCell ref="G29:H29"/>
    <mergeCell ref="K29:L29"/>
    <mergeCell ref="O29:P29"/>
    <mergeCell ref="S29:T29"/>
    <mergeCell ref="W29:X29"/>
    <mergeCell ref="AD29:AE29"/>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3E3C1-D336-4A69-851A-B5FCEF9F0515}">
  <dimension ref="A1:D29"/>
  <sheetViews>
    <sheetView showGridLines="0" workbookViewId="0"/>
  </sheetViews>
  <sheetFormatPr defaultRowHeight="15" x14ac:dyDescent="0.25"/>
  <cols>
    <col min="1" max="1" width="48.7109375" bestFit="1" customWidth="1"/>
    <col min="2" max="2" width="21.5703125" bestFit="1" customWidth="1"/>
    <col min="3" max="4" width="16.85546875" bestFit="1" customWidth="1"/>
  </cols>
  <sheetData>
    <row r="1" spans="1:4" ht="15.75" thickBot="1" x14ac:dyDescent="0.3">
      <c r="A1" s="103"/>
    </row>
    <row r="2" spans="1:4" ht="15.75" customHeight="1" x14ac:dyDescent="0.25">
      <c r="A2" s="233" t="s">
        <v>121</v>
      </c>
      <c r="B2" s="233" t="s">
        <v>122</v>
      </c>
      <c r="C2" s="98" t="s">
        <v>123</v>
      </c>
      <c r="D2" s="98" t="s">
        <v>126</v>
      </c>
    </row>
    <row r="3" spans="1:4" ht="15.75" x14ac:dyDescent="0.25">
      <c r="A3" s="234"/>
      <c r="B3" s="234"/>
      <c r="C3" s="99" t="s">
        <v>124</v>
      </c>
      <c r="D3" s="99" t="s">
        <v>124</v>
      </c>
    </row>
    <row r="4" spans="1:4" ht="16.5" thickBot="1" x14ac:dyDescent="0.3">
      <c r="A4" s="235"/>
      <c r="B4" s="235"/>
      <c r="C4" s="100" t="s">
        <v>125</v>
      </c>
      <c r="D4" s="100" t="s">
        <v>171</v>
      </c>
    </row>
    <row r="5" spans="1:4" ht="16.5" thickBot="1" x14ac:dyDescent="0.3">
      <c r="A5" s="101" t="s">
        <v>127</v>
      </c>
      <c r="B5" s="102">
        <v>60</v>
      </c>
      <c r="C5" s="124">
        <v>356</v>
      </c>
      <c r="D5" s="125">
        <f>ROUND(C5/1.3,2)</f>
        <v>273.85000000000002</v>
      </c>
    </row>
    <row r="6" spans="1:4" ht="16.5" thickBot="1" x14ac:dyDescent="0.3">
      <c r="A6" s="101" t="s">
        <v>128</v>
      </c>
      <c r="B6" s="102">
        <v>120</v>
      </c>
      <c r="C6" s="124">
        <v>559</v>
      </c>
      <c r="D6" s="125">
        <f t="shared" ref="D6:D10" si="0">ROUND(C6/1.3,2)</f>
        <v>430</v>
      </c>
    </row>
    <row r="7" spans="1:4" ht="16.5" thickBot="1" x14ac:dyDescent="0.3">
      <c r="A7" s="101" t="s">
        <v>129</v>
      </c>
      <c r="B7" s="102">
        <v>180</v>
      </c>
      <c r="C7" s="124">
        <v>661</v>
      </c>
      <c r="D7" s="125">
        <f t="shared" si="0"/>
        <v>508.46</v>
      </c>
    </row>
    <row r="8" spans="1:4" ht="16.5" thickBot="1" x14ac:dyDescent="0.3">
      <c r="A8" s="101" t="s">
        <v>130</v>
      </c>
      <c r="B8" s="102">
        <v>240</v>
      </c>
      <c r="C8" s="124">
        <v>762</v>
      </c>
      <c r="D8" s="125">
        <f t="shared" si="0"/>
        <v>586.15</v>
      </c>
    </row>
    <row r="9" spans="1:4" ht="16.5" thickBot="1" x14ac:dyDescent="0.3">
      <c r="A9" s="101" t="s">
        <v>131</v>
      </c>
      <c r="B9" s="102">
        <v>300</v>
      </c>
      <c r="C9" s="124">
        <v>864</v>
      </c>
      <c r="D9" s="125">
        <f t="shared" si="0"/>
        <v>664.62</v>
      </c>
    </row>
    <row r="10" spans="1:4" ht="16.5" thickBot="1" x14ac:dyDescent="0.3">
      <c r="A10" s="101" t="s">
        <v>132</v>
      </c>
      <c r="B10" s="102">
        <v>500</v>
      </c>
      <c r="C10" s="124">
        <v>1270</v>
      </c>
      <c r="D10" s="125">
        <f t="shared" si="0"/>
        <v>976.92</v>
      </c>
    </row>
    <row r="12" spans="1:4" ht="15.75" x14ac:dyDescent="0.25">
      <c r="A12" s="104" t="s">
        <v>133</v>
      </c>
    </row>
    <row r="14" spans="1:4" ht="15.75" thickBot="1" x14ac:dyDescent="0.3"/>
    <row r="15" spans="1:4" ht="25.5" thickTop="1" thickBot="1" x14ac:dyDescent="0.3">
      <c r="A15" s="116" t="s">
        <v>169</v>
      </c>
      <c r="B15" s="117" t="s">
        <v>170</v>
      </c>
    </row>
    <row r="16" spans="1:4" ht="15.75" thickBot="1" x14ac:dyDescent="0.3">
      <c r="A16" s="110" t="s">
        <v>156</v>
      </c>
      <c r="B16" s="111">
        <v>0.17550000000000002</v>
      </c>
    </row>
    <row r="17" spans="1:2" ht="15.75" thickBot="1" x14ac:dyDescent="0.3">
      <c r="A17" s="110" t="s">
        <v>157</v>
      </c>
      <c r="B17" s="111">
        <v>0.16250000000000001</v>
      </c>
    </row>
    <row r="18" spans="1:2" ht="15.75" thickBot="1" x14ac:dyDescent="0.3">
      <c r="A18" s="110" t="s">
        <v>158</v>
      </c>
      <c r="B18" s="111">
        <v>0.14950000000000002</v>
      </c>
    </row>
    <row r="19" spans="1:2" ht="15.75" thickBot="1" x14ac:dyDescent="0.3">
      <c r="A19" s="110" t="s">
        <v>159</v>
      </c>
      <c r="B19" s="111">
        <v>0.14300000000000002</v>
      </c>
    </row>
    <row r="20" spans="1:2" ht="15.75" thickBot="1" x14ac:dyDescent="0.3">
      <c r="A20" s="110" t="s">
        <v>160</v>
      </c>
      <c r="B20" s="111">
        <v>0.13650000000000001</v>
      </c>
    </row>
    <row r="21" spans="1:2" ht="15.75" thickBot="1" x14ac:dyDescent="0.3">
      <c r="A21" s="110" t="s">
        <v>161</v>
      </c>
      <c r="B21" s="111">
        <v>0.13</v>
      </c>
    </row>
    <row r="22" spans="1:2" ht="15.75" thickBot="1" x14ac:dyDescent="0.3">
      <c r="A22" s="110" t="s">
        <v>162</v>
      </c>
      <c r="B22" s="111">
        <v>1.2349999999999999</v>
      </c>
    </row>
    <row r="23" spans="1:2" ht="15.75" thickBot="1" x14ac:dyDescent="0.3">
      <c r="A23" s="112" t="s">
        <v>163</v>
      </c>
      <c r="B23" s="111">
        <v>1.1700000000000002</v>
      </c>
    </row>
    <row r="24" spans="1:2" ht="15.75" thickBot="1" x14ac:dyDescent="0.3">
      <c r="A24" s="112" t="s">
        <v>164</v>
      </c>
      <c r="B24" s="111">
        <v>1.105</v>
      </c>
    </row>
    <row r="25" spans="1:2" ht="15.75" thickBot="1" x14ac:dyDescent="0.3">
      <c r="A25" s="112" t="s">
        <v>165</v>
      </c>
      <c r="B25" s="111">
        <v>1.04</v>
      </c>
    </row>
    <row r="26" spans="1:2" ht="15.75" thickBot="1" x14ac:dyDescent="0.3">
      <c r="A26" s="110" t="s">
        <v>166</v>
      </c>
      <c r="B26" s="113">
        <v>14.3673359375</v>
      </c>
    </row>
    <row r="28" spans="1:2" x14ac:dyDescent="0.25">
      <c r="A28" t="s">
        <v>182</v>
      </c>
    </row>
    <row r="29" spans="1:2" x14ac:dyDescent="0.25">
      <c r="A29" s="122" t="s">
        <v>183</v>
      </c>
    </row>
  </sheetData>
  <mergeCells count="2">
    <mergeCell ref="A2:A4"/>
    <mergeCell ref="B2:B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6"/>
  <sheetViews>
    <sheetView showGridLines="0" workbookViewId="0">
      <selection activeCell="A7" sqref="A7"/>
    </sheetView>
  </sheetViews>
  <sheetFormatPr defaultRowHeight="15" x14ac:dyDescent="0.25"/>
  <cols>
    <col min="1" max="1" width="40.5703125" customWidth="1"/>
    <col min="2" max="2" width="25.85546875" bestFit="1" customWidth="1"/>
    <col min="3" max="3" width="12.5703125" customWidth="1"/>
    <col min="4" max="4" width="17.85546875" bestFit="1" customWidth="1"/>
    <col min="5" max="5" width="13.85546875" bestFit="1" customWidth="1"/>
    <col min="6" max="6" width="11.42578125" bestFit="1" customWidth="1"/>
    <col min="7" max="7" width="10.85546875" bestFit="1" customWidth="1"/>
    <col min="8" max="8" width="11.7109375" bestFit="1" customWidth="1"/>
    <col min="10" max="10" width="21.140625" bestFit="1" customWidth="1"/>
    <col min="11" max="11" width="22.7109375" customWidth="1"/>
    <col min="12" max="12" width="9.7109375" bestFit="1" customWidth="1"/>
  </cols>
  <sheetData>
    <row r="1" spans="1:18" ht="18" x14ac:dyDescent="0.25">
      <c r="A1" s="32" t="s">
        <v>185</v>
      </c>
      <c r="C1" s="32" t="s">
        <v>168</v>
      </c>
    </row>
    <row r="2" spans="1:18" ht="18" x14ac:dyDescent="0.25">
      <c r="A2" s="32"/>
    </row>
    <row r="3" spans="1:18" ht="15.75" thickBot="1" x14ac:dyDescent="0.3">
      <c r="A3" s="33"/>
      <c r="G3" s="115"/>
      <c r="H3" s="115"/>
    </row>
    <row r="4" spans="1:18" ht="15.75" thickBot="1" x14ac:dyDescent="0.3">
      <c r="A4" s="34" t="s">
        <v>47</v>
      </c>
      <c r="B4" s="106" t="s">
        <v>48</v>
      </c>
      <c r="C4" s="106" t="s">
        <v>49</v>
      </c>
      <c r="D4" s="106" t="s">
        <v>50</v>
      </c>
      <c r="E4" s="107" t="s">
        <v>64</v>
      </c>
      <c r="F4" s="107" t="s">
        <v>65</v>
      </c>
      <c r="G4" s="107" t="s">
        <v>66</v>
      </c>
      <c r="H4" s="107" t="s">
        <v>67</v>
      </c>
      <c r="I4" s="107" t="s">
        <v>120</v>
      </c>
    </row>
    <row r="5" spans="1:18" ht="15.75" thickBot="1" x14ac:dyDescent="0.3">
      <c r="A5" s="36" t="s">
        <v>51</v>
      </c>
      <c r="B5" s="49">
        <v>59</v>
      </c>
      <c r="C5" s="49">
        <v>129</v>
      </c>
      <c r="D5" s="49">
        <v>129</v>
      </c>
      <c r="E5" s="49">
        <v>129</v>
      </c>
      <c r="F5" s="49">
        <v>129</v>
      </c>
      <c r="G5" s="44"/>
      <c r="H5" s="44"/>
      <c r="I5" s="44"/>
    </row>
    <row r="6" spans="1:18" ht="15.75" thickBot="1" x14ac:dyDescent="0.3">
      <c r="A6" s="36" t="s">
        <v>52</v>
      </c>
      <c r="B6" s="49">
        <f>B5*2</f>
        <v>118</v>
      </c>
      <c r="C6" s="49">
        <f>(C5*2)</f>
        <v>258</v>
      </c>
      <c r="D6" s="49">
        <v>129</v>
      </c>
      <c r="E6" s="46"/>
      <c r="F6" s="46"/>
      <c r="G6" s="44"/>
      <c r="H6" s="44"/>
      <c r="I6" s="44"/>
    </row>
    <row r="7" spans="1:18" ht="15.75" thickBot="1" x14ac:dyDescent="0.3">
      <c r="A7" s="36" t="s">
        <v>53</v>
      </c>
      <c r="B7" s="49">
        <v>101.99203187250998</v>
      </c>
      <c r="C7" s="49">
        <v>129</v>
      </c>
      <c r="D7" s="49">
        <v>129</v>
      </c>
      <c r="E7" s="46"/>
      <c r="F7" s="46"/>
      <c r="G7" s="44"/>
      <c r="H7" s="44"/>
      <c r="I7" s="49">
        <v>55.859375</v>
      </c>
    </row>
    <row r="8" spans="1:18" ht="15.75" thickBot="1" x14ac:dyDescent="0.3">
      <c r="A8" s="36" t="s">
        <v>54</v>
      </c>
      <c r="B8" s="49">
        <v>2647.6494023904388</v>
      </c>
      <c r="C8" s="49">
        <v>380</v>
      </c>
      <c r="D8" s="49">
        <v>129</v>
      </c>
      <c r="E8" s="49">
        <v>129</v>
      </c>
      <c r="F8" s="49">
        <v>129</v>
      </c>
      <c r="G8" s="49">
        <v>2.41</v>
      </c>
      <c r="H8" s="49">
        <v>1.1100000000000001</v>
      </c>
      <c r="L8" s="58"/>
      <c r="M8" s="58"/>
      <c r="N8" s="58"/>
      <c r="O8" s="58"/>
      <c r="P8" s="58"/>
      <c r="Q8" s="58"/>
      <c r="R8" s="58"/>
    </row>
    <row r="9" spans="1:18" ht="15.75" thickBot="1" x14ac:dyDescent="0.3">
      <c r="A9" s="36" t="s">
        <v>55</v>
      </c>
      <c r="B9" s="47" t="s">
        <v>56</v>
      </c>
      <c r="C9" s="49">
        <v>129</v>
      </c>
      <c r="D9" s="49">
        <v>129</v>
      </c>
      <c r="E9" s="44"/>
      <c r="F9" s="44"/>
      <c r="G9" s="44"/>
      <c r="H9" s="44"/>
    </row>
    <row r="10" spans="1:18" ht="15.75" thickBot="1" x14ac:dyDescent="0.3">
      <c r="A10" s="36" t="s">
        <v>57</v>
      </c>
      <c r="B10" s="49">
        <v>20.717131474103589</v>
      </c>
      <c r="C10" s="49">
        <v>18.645418326693232</v>
      </c>
      <c r="D10" s="49">
        <v>18.645418326693232</v>
      </c>
      <c r="E10" s="44"/>
      <c r="F10" s="44"/>
      <c r="G10" s="44"/>
      <c r="H10" s="44"/>
    </row>
    <row r="11" spans="1:18" ht="15.75" thickBot="1" x14ac:dyDescent="0.3">
      <c r="A11" s="36" t="s">
        <v>107</v>
      </c>
      <c r="B11" s="49">
        <v>599.21875</v>
      </c>
      <c r="C11" s="49"/>
      <c r="D11" s="49"/>
      <c r="E11" s="49"/>
      <c r="F11" s="49"/>
      <c r="G11" s="49"/>
      <c r="H11" s="49"/>
    </row>
    <row r="12" spans="1:18" ht="15.75" thickBot="1" x14ac:dyDescent="0.3">
      <c r="A12" s="36" t="s">
        <v>144</v>
      </c>
      <c r="B12" s="49">
        <v>78</v>
      </c>
      <c r="C12" s="49">
        <v>129</v>
      </c>
      <c r="D12" s="49">
        <v>129</v>
      </c>
      <c r="E12" s="49"/>
      <c r="F12" s="49">
        <v>129</v>
      </c>
      <c r="G12" s="49"/>
      <c r="H12" s="49"/>
    </row>
    <row r="13" spans="1:18" ht="15.75" thickBot="1" x14ac:dyDescent="0.3">
      <c r="A13" s="37"/>
    </row>
    <row r="14" spans="1:18" ht="15.75" thickBot="1" x14ac:dyDescent="0.3">
      <c r="A14" s="34" t="s">
        <v>58</v>
      </c>
      <c r="B14" s="35" t="s">
        <v>59</v>
      </c>
      <c r="C14" s="35" t="s">
        <v>57</v>
      </c>
      <c r="D14" s="35" t="s">
        <v>60</v>
      </c>
      <c r="E14" s="35" t="s">
        <v>145</v>
      </c>
    </row>
    <row r="15" spans="1:18" ht="15.75" thickBot="1" x14ac:dyDescent="0.3">
      <c r="A15" s="45">
        <v>800</v>
      </c>
      <c r="B15" s="49">
        <v>156</v>
      </c>
      <c r="C15" s="49">
        <v>85.976095617529893</v>
      </c>
      <c r="D15" s="49">
        <v>4680</v>
      </c>
      <c r="E15" s="49"/>
    </row>
    <row r="16" spans="1:18" ht="15.75" thickBot="1" x14ac:dyDescent="0.3">
      <c r="A16" s="45" t="s">
        <v>61</v>
      </c>
      <c r="B16" s="49">
        <v>156</v>
      </c>
      <c r="C16" s="49">
        <v>132.58964143426297</v>
      </c>
      <c r="D16" s="49">
        <v>4680</v>
      </c>
      <c r="E16" s="49"/>
    </row>
    <row r="17" spans="1:5" ht="15.75" thickBot="1" x14ac:dyDescent="0.3">
      <c r="A17" s="45">
        <v>444</v>
      </c>
      <c r="B17" s="49">
        <v>520</v>
      </c>
      <c r="C17" s="49">
        <v>184.38247011952194</v>
      </c>
      <c r="D17" s="49">
        <v>15600</v>
      </c>
      <c r="E17" s="49">
        <v>78</v>
      </c>
    </row>
    <row r="18" spans="1:5" ht="15.75" thickBot="1" x14ac:dyDescent="0.3">
      <c r="A18" s="45">
        <v>850</v>
      </c>
      <c r="B18" s="49"/>
      <c r="C18" s="49">
        <v>184.38247011952194</v>
      </c>
      <c r="D18" s="49"/>
      <c r="E18" s="49">
        <v>520</v>
      </c>
    </row>
    <row r="19" spans="1:5" ht="15.75" thickBot="1" x14ac:dyDescent="0.3"/>
    <row r="20" spans="1:5" ht="15.75" thickBot="1" x14ac:dyDescent="0.3">
      <c r="A20" s="34" t="s">
        <v>103</v>
      </c>
      <c r="B20" s="108">
        <v>129</v>
      </c>
      <c r="C20" s="43"/>
    </row>
    <row r="21" spans="1:5" x14ac:dyDescent="0.25">
      <c r="A21" t="s">
        <v>62</v>
      </c>
    </row>
    <row r="22" spans="1:5" ht="15.75" thickBot="1" x14ac:dyDescent="0.3">
      <c r="B22" s="63"/>
    </row>
    <row r="23" spans="1:5" ht="30.75" thickBot="1" x14ac:dyDescent="0.3">
      <c r="A23" s="114" t="s">
        <v>167</v>
      </c>
      <c r="B23" s="108">
        <v>10.16</v>
      </c>
    </row>
    <row r="25" spans="1:5" x14ac:dyDescent="0.25">
      <c r="A25" t="s">
        <v>182</v>
      </c>
    </row>
    <row r="26" spans="1:5" x14ac:dyDescent="0.25">
      <c r="A26" s="122" t="s">
        <v>183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1"/>
  <sheetViews>
    <sheetView showGridLines="0" topLeftCell="A32" workbookViewId="0">
      <selection activeCell="A38" sqref="A38"/>
    </sheetView>
  </sheetViews>
  <sheetFormatPr defaultColWidth="8.85546875" defaultRowHeight="15.75" x14ac:dyDescent="0.25"/>
  <cols>
    <col min="1" max="1" width="45.140625" style="139" bestFit="1" customWidth="1"/>
    <col min="2" max="2" width="24.140625" style="154" bestFit="1" customWidth="1"/>
    <col min="3" max="3" width="25" style="154" bestFit="1" customWidth="1"/>
    <col min="4" max="4" width="20.140625" style="131" customWidth="1"/>
    <col min="5" max="16384" width="8.85546875" style="131"/>
  </cols>
  <sheetData>
    <row r="1" spans="1:3" ht="16.5" thickBot="1" x14ac:dyDescent="0.3">
      <c r="A1" s="236" t="s">
        <v>90</v>
      </c>
      <c r="B1" s="141" t="s">
        <v>91</v>
      </c>
      <c r="C1" s="149"/>
    </row>
    <row r="2" spans="1:3" ht="32.25" thickBot="1" x14ac:dyDescent="0.3">
      <c r="A2" s="237"/>
      <c r="B2" s="126" t="s">
        <v>92</v>
      </c>
      <c r="C2" s="127" t="s">
        <v>146</v>
      </c>
    </row>
    <row r="3" spans="1:3" x14ac:dyDescent="0.25">
      <c r="A3" s="132" t="s">
        <v>187</v>
      </c>
      <c r="B3" s="162">
        <v>1.2749003984063747</v>
      </c>
      <c r="C3" s="150">
        <f>B3*1.3</f>
        <v>1.6573705179282872</v>
      </c>
    </row>
    <row r="4" spans="1:3" ht="31.5" x14ac:dyDescent="0.25">
      <c r="A4" s="133" t="s">
        <v>188</v>
      </c>
      <c r="B4" s="151">
        <v>1.2749003984063747</v>
      </c>
      <c r="C4" s="150">
        <f t="shared" ref="C4:C26" si="0">B4*1.3</f>
        <v>1.6573705179282872</v>
      </c>
    </row>
    <row r="5" spans="1:3" ht="31.5" x14ac:dyDescent="0.25">
      <c r="A5" s="133" t="s">
        <v>189</v>
      </c>
      <c r="B5" s="151">
        <v>1.2749003984063747</v>
      </c>
      <c r="C5" s="150">
        <f t="shared" si="0"/>
        <v>1.6573705179282872</v>
      </c>
    </row>
    <row r="6" spans="1:3" ht="31.5" x14ac:dyDescent="0.25">
      <c r="A6" s="133" t="s">
        <v>190</v>
      </c>
      <c r="B6" s="151">
        <v>1.2749003984063747</v>
      </c>
      <c r="C6" s="150">
        <f t="shared" si="0"/>
        <v>1.6573705179282872</v>
      </c>
    </row>
    <row r="7" spans="1:3" x14ac:dyDescent="0.25">
      <c r="A7" s="134" t="s">
        <v>191</v>
      </c>
      <c r="B7" s="151">
        <v>3.0393625498007975</v>
      </c>
      <c r="C7" s="150">
        <f t="shared" si="0"/>
        <v>3.9511713147410368</v>
      </c>
    </row>
    <row r="8" spans="1:3" x14ac:dyDescent="0.25">
      <c r="A8" s="134" t="s">
        <v>192</v>
      </c>
      <c r="B8" s="151">
        <v>3.0495617529880485</v>
      </c>
      <c r="C8" s="150">
        <f t="shared" si="0"/>
        <v>3.9644302788844632</v>
      </c>
    </row>
    <row r="9" spans="1:3" x14ac:dyDescent="0.25">
      <c r="A9" s="134" t="s">
        <v>193</v>
      </c>
      <c r="B9" s="151">
        <v>2.0296414342629485</v>
      </c>
      <c r="C9" s="150">
        <f t="shared" si="0"/>
        <v>2.638533864541833</v>
      </c>
    </row>
    <row r="10" spans="1:3" x14ac:dyDescent="0.25">
      <c r="A10" s="134" t="s">
        <v>194</v>
      </c>
      <c r="B10" s="151">
        <v>3.0495617529880485</v>
      </c>
      <c r="C10" s="150">
        <f t="shared" si="0"/>
        <v>3.9644302788844632</v>
      </c>
    </row>
    <row r="11" spans="1:3" x14ac:dyDescent="0.25">
      <c r="A11" s="134" t="s">
        <v>195</v>
      </c>
      <c r="B11" s="151">
        <v>3.0291633466135468</v>
      </c>
      <c r="C11" s="150">
        <f t="shared" si="0"/>
        <v>3.9379123505976108</v>
      </c>
    </row>
    <row r="12" spans="1:3" x14ac:dyDescent="0.25">
      <c r="A12" s="134" t="s">
        <v>196</v>
      </c>
      <c r="B12" s="151">
        <v>3.0495617529880485</v>
      </c>
      <c r="C12" s="150">
        <f t="shared" si="0"/>
        <v>3.9644302788844632</v>
      </c>
    </row>
    <row r="13" spans="1:3" x14ac:dyDescent="0.25">
      <c r="A13" s="134" t="s">
        <v>197</v>
      </c>
      <c r="B13" s="151">
        <v>3.0291633466135468</v>
      </c>
      <c r="C13" s="150">
        <f t="shared" si="0"/>
        <v>3.9379123505976108</v>
      </c>
    </row>
    <row r="14" spans="1:3" x14ac:dyDescent="0.25">
      <c r="A14" s="134" t="s">
        <v>198</v>
      </c>
      <c r="B14" s="151">
        <v>2.0296414342629485</v>
      </c>
      <c r="C14" s="150">
        <f t="shared" si="0"/>
        <v>2.638533864541833</v>
      </c>
    </row>
    <row r="15" spans="1:3" x14ac:dyDescent="0.25">
      <c r="A15" s="135" t="s">
        <v>199</v>
      </c>
      <c r="B15" s="151">
        <v>5.0894023904382486</v>
      </c>
      <c r="C15" s="150">
        <f t="shared" si="0"/>
        <v>6.6162231075697235</v>
      </c>
    </row>
    <row r="16" spans="1:3" ht="31.5" x14ac:dyDescent="0.25">
      <c r="A16" s="136" t="s">
        <v>200</v>
      </c>
      <c r="B16" s="151">
        <v>2.5090039840637455</v>
      </c>
      <c r="C16" s="150">
        <f t="shared" si="0"/>
        <v>3.2617051792828691</v>
      </c>
    </row>
    <row r="17" spans="1:3" x14ac:dyDescent="0.25">
      <c r="A17" s="134" t="s">
        <v>201</v>
      </c>
      <c r="B17" s="151">
        <v>5.0894023904382486</v>
      </c>
      <c r="C17" s="150">
        <f t="shared" si="0"/>
        <v>6.6162231075697235</v>
      </c>
    </row>
    <row r="18" spans="1:3" x14ac:dyDescent="0.25">
      <c r="A18" s="134" t="s">
        <v>202</v>
      </c>
      <c r="B18" s="151">
        <v>5.0894023904382486</v>
      </c>
      <c r="C18" s="150">
        <f t="shared" si="0"/>
        <v>6.6162231075697235</v>
      </c>
    </row>
    <row r="19" spans="1:3" x14ac:dyDescent="0.25">
      <c r="A19" s="134" t="s">
        <v>203</v>
      </c>
      <c r="B19" s="151">
        <v>5.0894023904382486</v>
      </c>
      <c r="C19" s="150">
        <f t="shared" si="0"/>
        <v>6.6162231075697235</v>
      </c>
    </row>
    <row r="20" spans="1:3" x14ac:dyDescent="0.25">
      <c r="A20" s="134" t="s">
        <v>204</v>
      </c>
      <c r="B20" s="151">
        <v>5.0894023904382486</v>
      </c>
      <c r="C20" s="150">
        <f t="shared" si="0"/>
        <v>6.6162231075697235</v>
      </c>
    </row>
    <row r="21" spans="1:3" x14ac:dyDescent="0.25">
      <c r="A21" s="134" t="s">
        <v>205</v>
      </c>
      <c r="B21" s="151">
        <v>2.0296414342629485</v>
      </c>
      <c r="C21" s="150">
        <f t="shared" si="0"/>
        <v>2.638533864541833</v>
      </c>
    </row>
    <row r="22" spans="1:3" x14ac:dyDescent="0.25">
      <c r="A22" s="134" t="s">
        <v>206</v>
      </c>
      <c r="B22" s="151">
        <v>2.4988047808764948</v>
      </c>
      <c r="C22" s="150">
        <f t="shared" si="0"/>
        <v>3.2484462151394435</v>
      </c>
    </row>
    <row r="23" spans="1:3" x14ac:dyDescent="0.25">
      <c r="A23" s="134" t="s">
        <v>207</v>
      </c>
      <c r="B23" s="151">
        <v>1.9888446215139446</v>
      </c>
      <c r="C23" s="150">
        <f t="shared" si="0"/>
        <v>2.5854980079681282</v>
      </c>
    </row>
    <row r="24" spans="1:3" x14ac:dyDescent="0.25">
      <c r="A24" s="134" t="s">
        <v>208</v>
      </c>
      <c r="B24" s="151">
        <v>5.0894023904382486</v>
      </c>
      <c r="C24" s="150">
        <f t="shared" si="0"/>
        <v>6.6162231075697235</v>
      </c>
    </row>
    <row r="25" spans="1:3" ht="32.25" thickBot="1" x14ac:dyDescent="0.3">
      <c r="A25" s="137" t="s">
        <v>209</v>
      </c>
      <c r="B25" s="152">
        <v>2.0398406374501996</v>
      </c>
      <c r="C25" s="150">
        <f t="shared" si="0"/>
        <v>2.6517928286852595</v>
      </c>
    </row>
    <row r="26" spans="1:3" ht="16.5" thickBot="1" x14ac:dyDescent="0.3">
      <c r="A26" s="138" t="s">
        <v>93</v>
      </c>
      <c r="B26" s="153">
        <v>5.0486055776892442</v>
      </c>
      <c r="C26" s="150">
        <f t="shared" si="0"/>
        <v>6.5631872509960179</v>
      </c>
    </row>
    <row r="27" spans="1:3" ht="16.5" thickBot="1" x14ac:dyDescent="0.3"/>
    <row r="28" spans="1:3" ht="16.5" thickBot="1" x14ac:dyDescent="0.3">
      <c r="A28" s="140" t="s">
        <v>90</v>
      </c>
      <c r="B28" s="238" t="s">
        <v>91</v>
      </c>
      <c r="C28" s="239"/>
    </row>
    <row r="29" spans="1:3" ht="16.5" thickBot="1" x14ac:dyDescent="0.3">
      <c r="A29" s="128"/>
      <c r="B29" s="240" t="s">
        <v>92</v>
      </c>
      <c r="C29" s="241"/>
    </row>
    <row r="30" spans="1:3" ht="32.25" thickBot="1" x14ac:dyDescent="0.3">
      <c r="A30" s="128"/>
      <c r="B30" s="129" t="s">
        <v>94</v>
      </c>
      <c r="C30" s="129" t="s">
        <v>95</v>
      </c>
    </row>
    <row r="31" spans="1:3" ht="157.5" x14ac:dyDescent="0.25">
      <c r="A31" s="142" t="s">
        <v>96</v>
      </c>
      <c r="B31" s="155" t="s">
        <v>150</v>
      </c>
      <c r="C31" s="156" t="s">
        <v>151</v>
      </c>
    </row>
    <row r="32" spans="1:3" ht="110.25" x14ac:dyDescent="0.25">
      <c r="A32" s="143" t="s">
        <v>97</v>
      </c>
      <c r="B32" s="157" t="s">
        <v>152</v>
      </c>
      <c r="C32" s="158" t="s">
        <v>153</v>
      </c>
    </row>
    <row r="33" spans="1:3" ht="110.25" x14ac:dyDescent="0.25">
      <c r="A33" s="143" t="s">
        <v>98</v>
      </c>
      <c r="B33" s="157" t="s">
        <v>154</v>
      </c>
      <c r="C33" s="158" t="s">
        <v>155</v>
      </c>
    </row>
    <row r="34" spans="1:3" ht="16.5" thickBot="1" x14ac:dyDescent="0.3"/>
    <row r="35" spans="1:3" ht="48" thickBot="1" x14ac:dyDescent="0.3">
      <c r="A35" s="130" t="s">
        <v>99</v>
      </c>
      <c r="B35" s="159"/>
      <c r="C35" s="160"/>
    </row>
    <row r="36" spans="1:3" customFormat="1" thickBot="1" x14ac:dyDescent="0.3"/>
    <row r="37" spans="1:3" ht="47.25" x14ac:dyDescent="0.25">
      <c r="A37" s="144" t="s">
        <v>106</v>
      </c>
      <c r="B37" s="145" t="s">
        <v>181</v>
      </c>
      <c r="C37" s="149"/>
    </row>
    <row r="38" spans="1:3" x14ac:dyDescent="0.25">
      <c r="A38" s="146" t="s">
        <v>108</v>
      </c>
      <c r="B38" s="161">
        <v>76.27</v>
      </c>
      <c r="C38" s="149"/>
    </row>
    <row r="39" spans="1:3" x14ac:dyDescent="0.25">
      <c r="A39" s="147" t="s">
        <v>109</v>
      </c>
      <c r="B39" s="161">
        <v>6</v>
      </c>
      <c r="C39" s="149"/>
    </row>
    <row r="40" spans="1:3" x14ac:dyDescent="0.25">
      <c r="A40" s="146" t="s">
        <v>110</v>
      </c>
      <c r="B40" s="161">
        <v>169.67</v>
      </c>
      <c r="C40" s="149"/>
    </row>
    <row r="41" spans="1:3" x14ac:dyDescent="0.25">
      <c r="A41" s="147" t="s">
        <v>111</v>
      </c>
      <c r="B41" s="161">
        <v>40.54</v>
      </c>
      <c r="C41" s="149"/>
    </row>
    <row r="42" spans="1:3" x14ac:dyDescent="0.25">
      <c r="A42" s="146" t="s">
        <v>112</v>
      </c>
      <c r="B42" s="161">
        <v>193.73</v>
      </c>
      <c r="C42" s="149"/>
    </row>
    <row r="43" spans="1:3" x14ac:dyDescent="0.25">
      <c r="A43" s="147" t="s">
        <v>113</v>
      </c>
      <c r="B43" s="161">
        <v>116.54</v>
      </c>
      <c r="C43" s="149"/>
    </row>
    <row r="44" spans="1:3" x14ac:dyDescent="0.25">
      <c r="A44" s="146" t="s">
        <v>114</v>
      </c>
      <c r="B44" s="161">
        <v>304.20999999999998</v>
      </c>
      <c r="C44" s="149"/>
    </row>
    <row r="45" spans="1:3" x14ac:dyDescent="0.25">
      <c r="A45" s="147" t="s">
        <v>115</v>
      </c>
      <c r="B45" s="161">
        <v>143.5</v>
      </c>
      <c r="C45" s="149"/>
    </row>
    <row r="46" spans="1:3" x14ac:dyDescent="0.25">
      <c r="A46" s="146" t="s">
        <v>116</v>
      </c>
      <c r="B46" s="161">
        <v>193.73</v>
      </c>
      <c r="C46" s="149"/>
    </row>
    <row r="47" spans="1:3" x14ac:dyDescent="0.25">
      <c r="A47" s="147" t="s">
        <v>117</v>
      </c>
      <c r="B47" s="161">
        <v>35.159999999999997</v>
      </c>
      <c r="C47" s="149"/>
    </row>
    <row r="48" spans="1:3" x14ac:dyDescent="0.25">
      <c r="A48" s="146" t="s">
        <v>118</v>
      </c>
      <c r="B48" s="161">
        <v>27.98</v>
      </c>
      <c r="C48" s="149"/>
    </row>
    <row r="49" spans="1:3" x14ac:dyDescent="0.25">
      <c r="A49" s="147" t="s">
        <v>119</v>
      </c>
      <c r="B49" s="161">
        <v>185.72</v>
      </c>
      <c r="C49" s="149"/>
    </row>
    <row r="50" spans="1:3" x14ac:dyDescent="0.25">
      <c r="A50" s="131" t="s">
        <v>182</v>
      </c>
    </row>
    <row r="51" spans="1:3" x14ac:dyDescent="0.25">
      <c r="A51" s="148" t="s">
        <v>183</v>
      </c>
    </row>
  </sheetData>
  <mergeCells count="3">
    <mergeCell ref="A1:A2"/>
    <mergeCell ref="B28:C28"/>
    <mergeCell ref="B29:C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D7000633BF0BBC4AAEC04DC4F48488A8" ma:contentTypeVersion="1" ma:contentTypeDescription="Yeni belge oluşturun." ma:contentTypeScope="" ma:versionID="d051575eb904314823a6ad6adb39f036">
  <xsd:schema xmlns:xsd="http://www.w3.org/2001/XMLSchema" xmlns:xs="http://www.w3.org/2001/XMLSchema" xmlns:p="http://schemas.microsoft.com/office/2006/metadata/properties" xmlns:ns1="http://schemas.microsoft.com/sharepoint/v3" targetNamespace="http://schemas.microsoft.com/office/2006/metadata/properties" ma:root="true" ma:fieldsID="c4fe289ee47d198ddf544cd0dfca7c2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hidden="true"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58E1301-2345-4589-94DF-DDF60F597558}"/>
</file>

<file path=customXml/itemProps2.xml><?xml version="1.0" encoding="utf-8"?>
<ds:datastoreItem xmlns:ds="http://schemas.openxmlformats.org/officeDocument/2006/customXml" ds:itemID="{06747077-DAEA-46B4-8FD9-FC5E3597E441}"/>
</file>

<file path=customXml/itemProps3.xml><?xml version="1.0" encoding="utf-8"?>
<ds:datastoreItem xmlns:ds="http://schemas.openxmlformats.org/officeDocument/2006/customXml" ds:itemID="{52C89EC2-B6B0-4330-93BD-6FF1A9E9FA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Vergiler Dahil Tarife_Yön</vt:lpstr>
      <vt:lpstr>İşte Kolay HY - IPÇH</vt:lpstr>
      <vt:lpstr>Tek Seferlik Ücretler VD</vt:lpstr>
      <vt:lpstr>Paket dışı ve 118xy</vt:lpstr>
    </vt:vector>
  </TitlesOfParts>
  <Company>Türk Telekom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Cansu BOZKURT</dc:creator>
  <cp:lastModifiedBy>zehra kazancı</cp:lastModifiedBy>
  <cp:lastPrinted>2023-11-01T06:35:33Z</cp:lastPrinted>
  <dcterms:created xsi:type="dcterms:W3CDTF">2016-03-07T14:22:58Z</dcterms:created>
  <dcterms:modified xsi:type="dcterms:W3CDTF">2023-11-01T13:17:08Z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PersonalDatasPropertyName">
    <vt:lpwstr/>
  </property>
  <property fmtid="{D5CDD505-2E9C-101B-9397-08002B2CF9AE}" pid="3" name="Excel_AddedWatermark_PropertyName">
    <vt:lpwstr/>
  </property>
  <property fmtid="{D5CDD505-2E9C-101B-9397-08002B2CF9AE}" pid="4" name="VeriketClassification">
    <vt:lpwstr>34146887-FDCA-4ABC-81FC-8E638CD69083</vt:lpwstr>
  </property>
  <property fmtid="{D5CDD505-2E9C-101B-9397-08002B2CF9AE}" pid="5" name="SensitivityPropertyName">
    <vt:lpwstr>641F45E9-CB37-4624-A17F-CDD382C7D086</vt:lpwstr>
  </property>
  <property fmtid="{D5CDD505-2E9C-101B-9397-08002B2CF9AE}" pid="6" name="DetectedPolicyPropertyName">
    <vt:lpwstr/>
  </property>
  <property fmtid="{D5CDD505-2E9C-101B-9397-08002B2CF9AE}" pid="7" name="DetectedKeywordsPropertyName">
    <vt:lpwstr/>
  </property>
  <property fmtid="{D5CDD505-2E9C-101B-9397-08002B2CF9AE}" pid="8" name="ContentTypeId">
    <vt:lpwstr>0x010100D7000633BF0BBC4AAEC04DC4F48488A8</vt:lpwstr>
  </property>
</Properties>
</file>